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" sheetId="1" r:id="rId1"/>
    <sheet name="ОБМЕР" sheetId="2" r:id="rId2"/>
    <sheet name="1" sheetId="3" r:id="rId3"/>
    <sheet name="2" sheetId="4" r:id="rId4"/>
    <sheet name="3." sheetId="5" r:id="rId5"/>
    <sheet name="4." sheetId="6" r:id="rId6"/>
    <sheet name="5.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</sheets>
  <calcPr calcId="124519" fullCalcOnLoad="1"/>
</workbook>
</file>

<file path=xl/sharedStrings.xml><?xml version="1.0" encoding="utf-8"?>
<sst xmlns="http://schemas.openxmlformats.org/spreadsheetml/2006/main" count="1181" uniqueCount="708">
  <si>
    <t>ВЕДОМОСТЬ ОБЪЁМОВ РАБОТ</t>
  </si>
  <si>
    <t xml:space="preserve">                    ПОДРЯДНАЯ КОМПАНИЯ:…………………………….</t>
  </si>
  <si>
    <t xml:space="preserve">       </t>
  </si>
  <si>
    <t xml:space="preserve">           ТЕЛ:…………………………….</t>
  </si>
  <si>
    <t>КОММЕРЧЕСКОЕ ПРЕДЛОЖЕНИЕ — ARADIPPOU 10 RESIDENCE, Larnaca</t>
  </si>
  <si>
    <t>────────────────────────────────────────</t>
  </si>
  <si>
    <t>ВЕРСИЯ v4 — ОБЪЁМЫ ПЕРЕСЧИТАНЫ ПО ОБМЕРНЫМ ТАБЛИЦАМ АРХИТЕКТОРА</t>
  </si>
  <si>
    <t>(стр. 2-5 PDF "ARCHITECTURAL_STUDY.pdf" — таблицы Е1-Е12, Т1-Т3)</t>
  </si>
  <si>
    <t>Площадь под крышей: GF 252,5 + FF 191,9 = 444,4 м² (vs 299,4 в v3)</t>
  </si>
  <si>
    <t>Фасад полностью drywall envelope 25 см (нет кирпичных наружных стен)</t>
  </si>
  <si>
    <t>Кровля К1 = 252,5 м² + Roof Garden 63,6 м² = 316 м²</t>
  </si>
  <si>
    <t>Балконы открытые: T1 252,5 (GF) + T2 197 (FF) + T3 35,7 (Roof) = 485 м²</t>
  </si>
  <si>
    <t>Цены НЕ менялись. Для итогового бюджета требуется ревизия E-колонки.</t>
  </si>
  <si>
    <t>ARADIPPOU 10 RESIDENCE — Обмерная ведомость v4</t>
  </si>
  <si>
    <t>Источник: ARCHITECTURAL_STUDY.pdf (P|S Architecture &amp; Design, 24.10.2024)</t>
  </si>
  <si>
    <t>Раздел</t>
  </si>
  <si>
    <t>Код</t>
  </si>
  <si>
    <t>Наименование</t>
  </si>
  <si>
    <t>Кол-во</t>
  </si>
  <si>
    <t>Ед.</t>
  </si>
  <si>
    <t>Примечание / источник</t>
  </si>
  <si>
    <t>ПЛОЩАДИ ПОД КРЫШЕЙ</t>
  </si>
  <si>
    <t>Е1</t>
  </si>
  <si>
    <t>Гостиная-кухня-столовая GF</t>
  </si>
  <si>
    <t>м²</t>
  </si>
  <si>
    <t>PDF стр. 2 ИΣОГΕΙО</t>
  </si>
  <si>
    <t>Е2</t>
  </si>
  <si>
    <t>Дополнительное жилое GF</t>
  </si>
  <si>
    <t>PDF стр. 2</t>
  </si>
  <si>
    <t>Е3</t>
  </si>
  <si>
    <t>Guest WC / тех. помещение GF</t>
  </si>
  <si>
    <t>Е4</t>
  </si>
  <si>
    <t>Спальня + en-suite GF</t>
  </si>
  <si>
    <t>Е5</t>
  </si>
  <si>
    <t>Лестничная клетка GF</t>
  </si>
  <si>
    <t>Е6</t>
  </si>
  <si>
    <t>Паркинг + тех. помещение GF</t>
  </si>
  <si>
    <t>ИТОГО под крышей GF</t>
  </si>
  <si>
    <t>Е7</t>
  </si>
  <si>
    <t>Основная жилая зона FF (4 спальни)</t>
  </si>
  <si>
    <t>PDF стр. 3 ОРОФОС</t>
  </si>
  <si>
    <t>Е8</t>
  </si>
  <si>
    <t>Спальня 2 / en-suite FF</t>
  </si>
  <si>
    <t>PDF стр. 3</t>
  </si>
  <si>
    <t>Е9</t>
  </si>
  <si>
    <t>Guest WC FF</t>
  </si>
  <si>
    <t>Е10</t>
  </si>
  <si>
    <t>Коридор/переход FF</t>
  </si>
  <si>
    <t>Е11</t>
  </si>
  <si>
    <t>Тех. помещение / закрытый балкон FF</t>
  </si>
  <si>
    <t>ИТОГО под крышей FF</t>
  </si>
  <si>
    <t>= E7+...+E11</t>
  </si>
  <si>
    <t>Е12</t>
  </si>
  <si>
    <t>Крытая зона Roof Garden</t>
  </si>
  <si>
    <t>PDF стр. 4</t>
  </si>
  <si>
    <t>Γ</t>
  </si>
  <si>
    <t>Тех. зона на кровле</t>
  </si>
  <si>
    <t>ИТОГО Roof Garden крытое</t>
  </si>
  <si>
    <t>= E12+Γ</t>
  </si>
  <si>
    <t>ОБЩАЯ ПЛОЩАДЬ ПОД КРЫШЕЙ</t>
  </si>
  <si>
    <t>GF 252.5 + FF 191.9 + RG 35.7</t>
  </si>
  <si>
    <t>ОТКРЫТЫЕ БАЛКОНЫ</t>
  </si>
  <si>
    <t>T1</t>
  </si>
  <si>
    <t>Веранда GF (крытая навесом)</t>
  </si>
  <si>
    <t>T2</t>
  </si>
  <si>
    <t>Балкон FF (открытый)</t>
  </si>
  <si>
    <t>T3</t>
  </si>
  <si>
    <t>Терраса Roof Garden</t>
  </si>
  <si>
    <t>ИТОГО балконы</t>
  </si>
  <si>
    <t>КРОВЛЯ</t>
  </si>
  <si>
    <t>K1</t>
  </si>
  <si>
    <t>Плоская инвертированная кровля</t>
  </si>
  <si>
    <t>PDF стр. 5</t>
  </si>
  <si>
    <t>Roof Garden (зелёная часть)</t>
  </si>
  <si>
    <t>E12+T3</t>
  </si>
  <si>
    <t>ИТОГО кровля</t>
  </si>
  <si>
    <t>УЧАСТОК</t>
  </si>
  <si>
    <t>Площадь участка</t>
  </si>
  <si>
    <t>PDF стр. 1 ΕΜΒΑΔΟ ΤΕΜΑΧΙΟΥ</t>
  </si>
  <si>
    <t>Покрытие (50%)</t>
  </si>
  <si>
    <t>ΠΟΣΟΣΤΟ ΚΑΛΥΨΗΣ</t>
  </si>
  <si>
    <t>Зона Kα5, высота 13.5 м, 3 этажа</t>
  </si>
  <si>
    <t>ΠΟΛΕΟΔΟΜΙΚΗ ΖΩΝΗ</t>
  </si>
  <si>
    <t>ВЫСОТЫ ЭТАЖЕЙ</t>
  </si>
  <si>
    <t>GF (от пола до пола FF)</t>
  </si>
  <si>
    <t>м</t>
  </si>
  <si>
    <t>PDF стр. 11 ELEVATION 1</t>
  </si>
  <si>
    <t>FF (от пола до кровли)</t>
  </si>
  <si>
    <t>PDF стр. 11</t>
  </si>
  <si>
    <t>Парапет кровли</t>
  </si>
  <si>
    <t>ПЕРИМЕТР ЗДАНИЯ</t>
  </si>
  <si>
    <t>Внешний контур GF</t>
  </si>
  <si>
    <t>м.п.</t>
  </si>
  <si>
    <t>Оценка по плану</t>
  </si>
  <si>
    <t>Внешний контур FF</t>
  </si>
  <si>
    <t>ФАСАД (ELEVATION 1 — список)</t>
  </si>
  <si>
    <t>ΣΥΣΤΗΜΑ ΞΗΡΑΣ ΔΟΜΗΣΗΣ 25 см</t>
  </si>
  <si>
    <t>Drywall envelope (наружные стены)</t>
  </si>
  <si>
    <t>ΘΕΡΜΟΜΟΝΩΤΙΚΟ ΠΑΡΑΘΥΡΟ ΑΛΟΥΜΙΝΙΟ графит + двойное стекло</t>
  </si>
  <si>
    <t>ΓΥΑΛΙΝΑ ΚΙΓΚΛΙΔΩΜΑΤΑ (стеклянные балюстрады)</t>
  </si>
  <si>
    <t>ΤΟΙΧΑΜΑ 1.20 από Ο/Σ (ЖБ парапет 1.20)</t>
  </si>
  <si>
    <t>ΕΠΕΝΔΥΣΗ ΑΠΟ ΚΕΡΑΜΙΚΟ (керамическая облицовка)</t>
  </si>
  <si>
    <t>ΕΠΕΝΔΥΣΗ ΑΠΟ ALUCOBOND</t>
  </si>
  <si>
    <t>ΔΟΚΙΔΕΣ ΑΛΟΥΜΙΝΙΟΥ (алюминиевые ламели)</t>
  </si>
  <si>
    <t>ΕΠΕΝΔΥΣΗ ΑΠΟ ΛΑΜΑΡΙΕΣ ΑΛΟΥΜΙΝΙΟΥ (cassette листы)</t>
  </si>
  <si>
    <t>ΕΠΕΝΔΥΣΗ ΑΠΟ ΞΥΛΟ (деревянная облицовка)</t>
  </si>
  <si>
    <t>ΤΣΕΜΕΝΤΟΣΑΤΟΥΛΑ (цементная штукатурка)</t>
  </si>
  <si>
    <t>ΕΠΕΝΔΥΣΗ ΑΠΟ PVC (PVC облицовка)</t>
  </si>
  <si>
    <t>ОКНА (MUSKITA)</t>
  </si>
  <si>
    <t>Π01</t>
  </si>
  <si>
    <t>Угловое фикс. (Γραφείο) MU 2075</t>
  </si>
  <si>
    <t>шт</t>
  </si>
  <si>
    <t>PDF стр. 43</t>
  </si>
  <si>
    <t>Π02</t>
  </si>
  <si>
    <t>Фикс. лестницы (узкое высокое) MU 800</t>
  </si>
  <si>
    <t>Π03</t>
  </si>
  <si>
    <t>Угловое фикс. (Καθιστικό) MU 2075</t>
  </si>
  <si>
    <t>Π04</t>
  </si>
  <si>
    <t>Раздвижное 4-створ. (Καθιστικό-Τραπεζαρία) MU 144</t>
  </si>
  <si>
    <t>Π05</t>
  </si>
  <si>
    <t>Раздвижное 2-створ. (Κουζίνα) MU 144</t>
  </si>
  <si>
    <t>Π06</t>
  </si>
  <si>
    <t>Π07</t>
  </si>
  <si>
    <t>Раздвижное 2-створ. (Υπνοδωμάτια) MU 144</t>
  </si>
  <si>
    <t>PDF стр. 44</t>
  </si>
  <si>
    <t>Π08</t>
  </si>
  <si>
    <t>Раздвижное 2-створ. (Υπνοδωμάτιο) MU 144</t>
  </si>
  <si>
    <t>Π09</t>
  </si>
  <si>
    <t>Раздвижное узкое (SLIM LINE) MU 114</t>
  </si>
  <si>
    <t>Π10</t>
  </si>
  <si>
    <t>Откидное (Υπνοδωμάτιο) MU 2075</t>
  </si>
  <si>
    <t>Π11</t>
  </si>
  <si>
    <t>Откидное матовое (Μπάνια En-Suite) MU 2075</t>
  </si>
  <si>
    <t>Π12</t>
  </si>
  <si>
    <t>Складное 10-створ. (Γυμναστήριο) MU 2600</t>
  </si>
  <si>
    <t>Π13</t>
  </si>
  <si>
    <t>Складное 5-створ. (Γυμναστήριο) MU 2600</t>
  </si>
  <si>
    <t>Π14</t>
  </si>
  <si>
    <t>Π15</t>
  </si>
  <si>
    <t>Раздвижное 2-створ. pocket (Κουζίνα) MU 114</t>
  </si>
  <si>
    <t>ИТОГО окон</t>
  </si>
  <si>
    <t>ДВЕРИ</t>
  </si>
  <si>
    <t>Θ01</t>
  </si>
  <si>
    <t>Входная PIVOT + керамика (Είσοδος)</t>
  </si>
  <si>
    <t>PDF стр. 42</t>
  </si>
  <si>
    <t>Θ02</t>
  </si>
  <si>
    <t>Алюм. одностворчатая (Κουζίνα/Laundry/Roof Garden)</t>
  </si>
  <si>
    <t>Θ03α</t>
  </si>
  <si>
    <t>Меламин (Υπνοδωμάτια/WC/Μπάνια/Laundry) A=240×90</t>
  </si>
  <si>
    <t>Θ03β</t>
  </si>
  <si>
    <t>Меламин 240×80 (B)</t>
  </si>
  <si>
    <t>ИТОГО двери</t>
  </si>
  <si>
    <t>БАССЕЙН</t>
  </si>
  <si>
    <t>Overflow pool ~5.5×3.0×1.4 м</t>
  </si>
  <si>
    <t>м³</t>
  </si>
  <si>
    <t>PDF стр. 6 SITE PLAN</t>
  </si>
  <si>
    <t>ЛЕСТНИЦА</t>
  </si>
  <si>
    <t>Подступёнок 0.17 м, высота этажа 3.05 м</t>
  </si>
  <si>
    <t>PDF стр. 7</t>
  </si>
  <si>
    <t>Материал ступеней (мрамор/керамика) — TBD</t>
  </si>
  <si>
    <t>на чертеже не указан</t>
  </si>
  <si>
    <t>№</t>
  </si>
  <si>
    <t>ОПИСАНИЕ РАБОТ</t>
  </si>
  <si>
    <t>Ед.изм.</t>
  </si>
  <si>
    <t>Цена за ед.</t>
  </si>
  <si>
    <t>СУММА</t>
  </si>
  <si>
    <t>€</t>
  </si>
  <si>
    <t>1</t>
  </si>
  <si>
    <t>ПРЕДВАРИТЕЛЬНЫЕ РАБОТЫ</t>
  </si>
  <si>
    <t>1.1</t>
  </si>
  <si>
    <t xml:space="preserve">Бланк основного договора на строительные работы (с </t>
  </si>
  <si>
    <t>объёмами, тип ЕA1) от Μ.Ε.Δ.Σ.Κ., первое издание</t>
  </si>
  <si>
    <t xml:space="preserve">июль 1996 г. Подрядчик предоставит для </t>
  </si>
  <si>
    <t>нужд договора 3 копии указанных</t>
  </si>
  <si>
    <t xml:space="preserve">условий </t>
  </si>
  <si>
    <t>ВСЁ</t>
  </si>
  <si>
    <t>1.2</t>
  </si>
  <si>
    <t>Страхование работ — C.A.R. (Constructors All Risks) и</t>
  </si>
  <si>
    <t xml:space="preserve">страхование от вреда людям и имуществу </t>
  </si>
  <si>
    <t>1.3</t>
  </si>
  <si>
    <t>Временные таблички с металлическими рамками и</t>
  </si>
  <si>
    <t>опорами (согласно чертежам архитектора)</t>
  </si>
  <si>
    <t>на которых будут указаны наименование</t>
  </si>
  <si>
    <t>работ, архитектор, подрядчик и т.д.</t>
  </si>
  <si>
    <t>1.4</t>
  </si>
  <si>
    <t>Лабораторные испытания (бетона и т.п.)</t>
  </si>
  <si>
    <t>1.5</t>
  </si>
  <si>
    <t>Разбивка, отметки, нивелирование и установка</t>
  </si>
  <si>
    <t>подколонников</t>
  </si>
  <si>
    <t>1.6</t>
  </si>
  <si>
    <t xml:space="preserve">Удаление мусора и строительных отходов, уборка </t>
  </si>
  <si>
    <t>площадки во время работ (SKIP-контейнер)</t>
  </si>
  <si>
    <t>1.7</t>
  </si>
  <si>
    <t>План управления отходами</t>
  </si>
  <si>
    <t>1.8</t>
  </si>
  <si>
    <t xml:space="preserve">План по охране труда и безопасности согласно правилам </t>
  </si>
  <si>
    <t>Закона об охране труда и безопасности 1996 г.</t>
  </si>
  <si>
    <t>[Закон 89(I)/96] и 2002</t>
  </si>
  <si>
    <t>1.9</t>
  </si>
  <si>
    <t>Защитные меры и ограждение согласно</t>
  </si>
  <si>
    <t>правилам Закона об охране труда и безопасности</t>
  </si>
  <si>
    <t>1996 г. [Закон 89(I)/96]</t>
  </si>
  <si>
    <t>1.11</t>
  </si>
  <si>
    <t>Леса (строительные) 400 м²</t>
  </si>
  <si>
    <t>1.12</t>
  </si>
  <si>
    <t>Временное подключение и потребление электроэнергии</t>
  </si>
  <si>
    <t>1.13</t>
  </si>
  <si>
    <t>Потребление воды для нужд стройки</t>
  </si>
  <si>
    <t>1.14</t>
  </si>
  <si>
    <t>Журнал стройплощадки</t>
  </si>
  <si>
    <t>1.15</t>
  </si>
  <si>
    <t>Временные сооружения и установки</t>
  </si>
  <si>
    <t>1.16</t>
  </si>
  <si>
    <t>Машины, подъёмное оборудование / топливо</t>
  </si>
  <si>
    <t>1.17</t>
  </si>
  <si>
    <t>Бытовка для рабочих + туалет, аренда на период строительства</t>
  </si>
  <si>
    <t>мес</t>
  </si>
  <si>
    <t>1.18</t>
  </si>
  <si>
    <t>Охрана участка (сторож), период строительства</t>
  </si>
  <si>
    <t>1.19</t>
  </si>
  <si>
    <t>Аренда крана / автовышки для подъёма арматуры, кровли (~4 мес)</t>
  </si>
  <si>
    <t>1.20</t>
  </si>
  <si>
    <t>Проектная документация ЭС/ВС/ОВ + ETEK certificates + согласования</t>
  </si>
  <si>
    <t>Перенос в итог:</t>
  </si>
  <si>
    <t xml:space="preserve">ЗЕМЛЯНЫЕ РАБОТЫ </t>
  </si>
  <si>
    <t xml:space="preserve">Поверхностная выемка глубиной 20 см. Расчистка </t>
  </si>
  <si>
    <t>участка в зоне возведения дома.</t>
  </si>
  <si>
    <t xml:space="preserve">Возврат вынутого грунта и его укладка </t>
  </si>
  <si>
    <t>на свободной площади участка 270 м²</t>
  </si>
  <si>
    <t>m3</t>
  </si>
  <si>
    <t>Выемка глубиной 60 см на месте фундаментной плиты / зоны</t>
  </si>
  <si>
    <t xml:space="preserve">возведения дома с расширением 1 м за </t>
  </si>
  <si>
    <t>её границы. Выемка до отметки -1.10 м</t>
  </si>
  <si>
    <t>по архитектурным чертежам</t>
  </si>
  <si>
    <t>Засыпка под фундаментной плитой чистым ще-</t>
  </si>
  <si>
    <t>бнем уплотнённой толщиной 60 см от пониженной</t>
  </si>
  <si>
    <t>отметки поверхностной выемки -1.40 м до от-</t>
  </si>
  <si>
    <t xml:space="preserve">метки укладки подоснования crusherun -0.80 м. </t>
  </si>
  <si>
    <t>Где возможно, засыпка расширяется на 1 м</t>
  </si>
  <si>
    <t xml:space="preserve">за пределы плиты. Засыпка выполняется в </t>
  </si>
  <si>
    <t xml:space="preserve">два слоя по 30 см. Выравнивание, увлажнение и </t>
  </si>
  <si>
    <t xml:space="preserve">укатка катком тяжёлого типа 8 тонн </t>
  </si>
  <si>
    <t xml:space="preserve">В объём включены также потери </t>
  </si>
  <si>
    <t xml:space="preserve">на уплотнение </t>
  </si>
  <si>
    <t>Засыпка под фундаментной плитой crusherun B</t>
  </si>
  <si>
    <t>уплотнённой толщиной 30 см. Выравнивание, увлажнение и</t>
  </si>
  <si>
    <t>укатка. Где возможно, расширяется на 50 см</t>
  </si>
  <si>
    <t>за пределы плиты. Подрядчик учтёт</t>
  </si>
  <si>
    <t xml:space="preserve">и расходы на проведение двух тестов уплотнения. В </t>
  </si>
  <si>
    <t>объём включены также потери на уплотнение.</t>
  </si>
  <si>
    <t>Засыпка чистым грунтом для повышения отме-</t>
  </si>
  <si>
    <t>ток под двором (около 40 см толщиной)</t>
  </si>
  <si>
    <t xml:space="preserve">Засыпка чистым грунтом / растительным грунтом толщиной </t>
  </si>
  <si>
    <t xml:space="preserve">30 см </t>
  </si>
  <si>
    <t>2.7</t>
  </si>
  <si>
    <t>Вывоз излишков грунта на полигон (выкоп 257 м³ − засыпка 140 м³ = 117 м³)</t>
  </si>
  <si>
    <t>ОПАЛУБКА</t>
  </si>
  <si>
    <t>Обычная опалубка</t>
  </si>
  <si>
    <t>&gt;</t>
  </si>
  <si>
    <t xml:space="preserve">Высота 10 см на вертикальных сторонах подбетонки под </t>
  </si>
  <si>
    <t>фундаментной плитой</t>
  </si>
  <si>
    <t xml:space="preserve">Зданий </t>
  </si>
  <si>
    <t>m</t>
  </si>
  <si>
    <t>Высота 40 см на вертикальных сторонах фундаментной плиты</t>
  </si>
  <si>
    <t xml:space="preserve">Высота 15 см на перепаде отметок фундаментной плиты </t>
  </si>
  <si>
    <t>входа</t>
  </si>
  <si>
    <t>Грунтовая ступень 17.5 см — к двору</t>
  </si>
  <si>
    <t>Грунтовые ступени — ко входу</t>
  </si>
  <si>
    <t xml:space="preserve">Колонны первого этажа </t>
  </si>
  <si>
    <t>m2</t>
  </si>
  <si>
    <t>Колонны этажа</t>
  </si>
  <si>
    <t xml:space="preserve">Колонны кровли — К5, К6, К7, К8, К9 </t>
  </si>
  <si>
    <t xml:space="preserve">Балки плиты </t>
  </si>
  <si>
    <t>первого этажа 25×50 см</t>
  </si>
  <si>
    <t>этажа 25×50 см</t>
  </si>
  <si>
    <t>Вспомогательные балки кровли 25×50 см</t>
  </si>
  <si>
    <t xml:space="preserve">Ступени и площадки лестницы от </t>
  </si>
  <si>
    <t>первого этажа на этаж</t>
  </si>
  <si>
    <t>Парапеты кровли первого этажа</t>
  </si>
  <si>
    <t>10×15 см согласно чертежу Ст.1</t>
  </si>
  <si>
    <t>10×10 см согласно чертежу Ст.2</t>
  </si>
  <si>
    <t>Опалубка fair-face (лицевая)</t>
  </si>
  <si>
    <t xml:space="preserve">Плита и выступы над первым этажом </t>
  </si>
  <si>
    <t>Плита и выступы над этажом</t>
  </si>
  <si>
    <t>Опалубка высотой 20 см на вертикальных сторонах выступов</t>
  </si>
  <si>
    <t xml:space="preserve"> плиты первого этажа</t>
  </si>
  <si>
    <t xml:space="preserve"> плиты этажа</t>
  </si>
  <si>
    <t xml:space="preserve">наклонной кровли </t>
  </si>
  <si>
    <t>Высота 15 см на вертикальных сторонах грунтовых плит двора</t>
  </si>
  <si>
    <t xml:space="preserve">Высота 50 см на вертикальных сторонах ж/б связей </t>
  </si>
  <si>
    <t>двора</t>
  </si>
  <si>
    <t>3.20</t>
  </si>
  <si>
    <t>Опалубка fair-face парапетов кровли периметр 65 м × высота 1.20 м × 2 стороны</t>
  </si>
  <si>
    <t>3.21</t>
  </si>
  <si>
    <t>Арматура парапетов: 11.7 м³ × 120 кг/м³</t>
  </si>
  <si>
    <t>Kg</t>
  </si>
  <si>
    <t>3.22</t>
  </si>
  <si>
    <t>Опалубка цоколя периметр здания 67 м × высота 0.40 м</t>
  </si>
  <si>
    <t>m²</t>
  </si>
  <si>
    <t>БЕТОННЫЕ РАБОТЫ</t>
  </si>
  <si>
    <t xml:space="preserve">Подбетонка C15 толщиной 10 см под фундаментной плитой </t>
  </si>
  <si>
    <t>137m2</t>
  </si>
  <si>
    <t>Бетон C25/30 в фундаментной плите дома толщиной 40 см</t>
  </si>
  <si>
    <t>с добавкой гидроизолирующей массы типа sika WT-200P</t>
  </si>
  <si>
    <t>Грунтовые плиты двора толщиной 15 см</t>
  </si>
  <si>
    <t xml:space="preserve">Наружные ступени двора и входа </t>
  </si>
  <si>
    <t>Колонны первого этажа</t>
  </si>
  <si>
    <t xml:space="preserve">Колонны этажа  </t>
  </si>
  <si>
    <t xml:space="preserve">Колонны, продолжающиеся в кровлю </t>
  </si>
  <si>
    <t>Балки и плита над первым этажом</t>
  </si>
  <si>
    <t xml:space="preserve">Балки и плита над этажом  </t>
  </si>
  <si>
    <t>Парапеты кровли</t>
  </si>
  <si>
    <t>Ступени и площадки от первого этажа к этажу</t>
  </si>
  <si>
    <t>4.13</t>
  </si>
  <si>
    <t>Стяжка C25/30 толщ. 8 см на перекрытиях (FF + Roof Garden)</t>
  </si>
  <si>
    <t>4.14</t>
  </si>
  <si>
    <t>Металлические балки IPE400 (опора у бассейна + перекрытия)</t>
  </si>
  <si>
    <t>тонн</t>
  </si>
  <si>
    <t>АРМАТУРА</t>
  </si>
  <si>
    <t>Закупка и обработка арматуры</t>
  </si>
  <si>
    <t xml:space="preserve">Сетки фундаментной плиты </t>
  </si>
  <si>
    <t>Фундаментные балки</t>
  </si>
  <si>
    <t xml:space="preserve">Сетки грунтовых плит двора, ж/б связи и </t>
  </si>
  <si>
    <t>наружные ступени</t>
  </si>
  <si>
    <t>Подколонники (высота 170 см)</t>
  </si>
  <si>
    <t>Балки первого этажа</t>
  </si>
  <si>
    <t>Плита первого этажа, парапеты и внутренняя лестница</t>
  </si>
  <si>
    <t>Балки этажа</t>
  </si>
  <si>
    <t>Плита этажа</t>
  </si>
  <si>
    <t>Колонны, переходящие в наклонную кровлю</t>
  </si>
  <si>
    <t>К5, К6, К7, К8, К9</t>
  </si>
  <si>
    <t>КЛАДКА И ПЕРЕМЫЧКИ</t>
  </si>
  <si>
    <t>Кладка из обычного глиняного кирпича толщиной 10 см</t>
  </si>
  <si>
    <t>Металлические перемычки 10 см</t>
  </si>
  <si>
    <t>Металлические перемычки 25 см</t>
  </si>
  <si>
    <t>ШТУКАТУРКА</t>
  </si>
  <si>
    <t>Внутренние</t>
  </si>
  <si>
    <t xml:space="preserve">Два слоя обычной штукатурки </t>
  </si>
  <si>
    <t>Под облицовку керамической плиткой в санузлах</t>
  </si>
  <si>
    <t>За встроенной мебелью — насечка</t>
  </si>
  <si>
    <t xml:space="preserve">Малые поверхности и выступы </t>
  </si>
  <si>
    <t xml:space="preserve"> — на первом этаже</t>
  </si>
  <si>
    <t xml:space="preserve"> — на этаже</t>
  </si>
  <si>
    <t xml:space="preserve"> — подвес балок</t>
  </si>
  <si>
    <t>Наружные</t>
  </si>
  <si>
    <t xml:space="preserve">Два слоя обычной штукатурки на вертикальных сторонах </t>
  </si>
  <si>
    <t>наружных проёмов под систему утепления фасада</t>
  </si>
  <si>
    <t>Три слоя обычной штукатурки под покраску</t>
  </si>
  <si>
    <t xml:space="preserve"> — на наружной стене гаража</t>
  </si>
  <si>
    <t xml:space="preserve"> — колонна и балка гаража</t>
  </si>
  <si>
    <t xml:space="preserve"> — колонна и стороны балок веранды</t>
  </si>
  <si>
    <t xml:space="preserve">Внутренние стороны парапетов кровли над входом и </t>
  </si>
  <si>
    <t xml:space="preserve">верандой этажа </t>
  </si>
  <si>
    <t>Финишная отделка верха парапетов кровли</t>
  </si>
  <si>
    <t>Финишная отделка верандy и ступеней двора</t>
  </si>
  <si>
    <t>DRYWALL ENVELOPE — наружные стены 25 см (light steel frame)</t>
  </si>
  <si>
    <t>7.12</t>
  </si>
  <si>
    <t>Стальной каркас UW/CW 100 мм, оцинкованный, шаг 600 мм</t>
  </si>
  <si>
    <t>7.13</t>
  </si>
  <si>
    <t>ГКЛ обычный 12.5 мм (внутренняя сторона, 2 слоя)</t>
  </si>
  <si>
    <t>7.14</t>
  </si>
  <si>
    <t>ГКЛ Glasroc X 12.5 мм (наружная сторона)</t>
  </si>
  <si>
    <t>7.15</t>
  </si>
  <si>
    <t>Минвата каменная 100 мм (внутри каркаса)</t>
  </si>
  <si>
    <t>7.16</t>
  </si>
  <si>
    <t>Пароизоляционная плёнка + клей</t>
  </si>
  <si>
    <t>7.17</t>
  </si>
  <si>
    <t>Шпаклёвка швов + грунтовка</t>
  </si>
  <si>
    <t>7.18</t>
  </si>
  <si>
    <t>Marine Plywood усиление в проёмах</t>
  </si>
  <si>
    <t>7.19</t>
  </si>
  <si>
    <t>Саморезы, дюбели, расходные материалы (5%)</t>
  </si>
  <si>
    <t>ПЛОСКАЯ КРОВЛЯ + ROOF GARDEN</t>
  </si>
  <si>
    <t>9.1</t>
  </si>
  <si>
    <t>HYPERDESMO PU full system на Roof Garden (террасе)</t>
  </si>
  <si>
    <t>9.2</t>
  </si>
  <si>
    <t>HYPERDESMO PU full system на верандах GF + 1F</t>
  </si>
  <si>
    <t>9.3</t>
  </si>
  <si>
    <t>Полиэтилен 250 µm под стяжкой Roof Garden</t>
  </si>
  <si>
    <t>9.4</t>
  </si>
  <si>
    <t>Стяжка уклонов C20/25 толщ. 6 см на Roof Garden</t>
  </si>
  <si>
    <t>9.5</t>
  </si>
  <si>
    <t>Экструдированный пенополистирол 10 см на Roof Garden</t>
  </si>
  <si>
    <t>9.6</t>
  </si>
  <si>
    <t>Балластная плитка / напольная отделка Roof Garden</t>
  </si>
  <si>
    <t>9.7</t>
  </si>
  <si>
    <t>Парапеты Roof Garden: грунтовка + 2 слоя гидроизоляции</t>
  </si>
  <si>
    <t>9.8</t>
  </si>
  <si>
    <t>Дренажная мембрана типа fondaline на верандах</t>
  </si>
  <si>
    <t>9.9</t>
  </si>
  <si>
    <t>9.10</t>
  </si>
  <si>
    <t>HYPERDESMO PU full system на ОСНОВНОЙ КРОВЛЕ К1 (252.5 м²) — критично, не было!</t>
  </si>
  <si>
    <t>9.11</t>
  </si>
  <si>
    <t>Балластное покрытие основной кровли К1 252.5 м² (защита HYPERDESMO от УФ)</t>
  </si>
  <si>
    <t>9.12</t>
  </si>
  <si>
    <t>Звукоизоляция межэтажного перекрытия GF→FF (минвата 30 мм под стяжкой)</t>
  </si>
  <si>
    <t>УСТРОЙСТВО ПОЛОВ</t>
  </si>
  <si>
    <t>Все полы, плинтусы, подоконники, пороги, ступени поставляет ЗАКАЗЧИК, укладку — ПОДРЯДЧИК. Подоснование, стяжку, грунт, клей, затирку поставляет ПОДРЯДЧИК. Материал точно выбирает заказчик (Prime Cost р.22).</t>
  </si>
  <si>
    <t>Укладка полов по помещениям (площади по обмеру)</t>
  </si>
  <si>
    <t>10.1</t>
  </si>
  <si>
    <t>Гостиная-кухня-столовая GF [E1] — керамогранит</t>
  </si>
  <si>
    <t>10.2</t>
  </si>
  <si>
    <t>Дополнительное жилое GF [E2] — керамогранит</t>
  </si>
  <si>
    <t>10.3</t>
  </si>
  <si>
    <t>Спальня + en-suite GF [E4] — керамогранит/керамика</t>
  </si>
  <si>
    <t>10.4</t>
  </si>
  <si>
    <t>Guest WC + тех. помещение GF [E3] — керамическая плитка</t>
  </si>
  <si>
    <t>10.5</t>
  </si>
  <si>
    <t>Спальни FF, 4 шт [E7] — керамогранит</t>
  </si>
  <si>
    <t>10.6</t>
  </si>
  <si>
    <t>Спальня 2 + en-suite FF [E8] — керамогранит/керамика</t>
  </si>
  <si>
    <t>10.7</t>
  </si>
  <si>
    <t>Guest WC FF [E9] — керамическая плитка</t>
  </si>
  <si>
    <t>10.8</t>
  </si>
  <si>
    <t>Коридор / переход FF [E10] — керамогранит</t>
  </si>
  <si>
    <t>10.9</t>
  </si>
  <si>
    <t>Тех. помещение / закрытый балкон FF [E11] — керамика</t>
  </si>
  <si>
    <t>10.10</t>
  </si>
  <si>
    <t>Гараж и пандус [E6] — противоскольз. керамогранит R11</t>
  </si>
  <si>
    <t>10.11</t>
  </si>
  <si>
    <t>Веранда GF под навесом [T1] — противоскольз. керамогранит R11</t>
  </si>
  <si>
    <t>10.12</t>
  </si>
  <si>
    <t>Балкон FF открытый [T2] — противоскольз. керамогранит R11</t>
  </si>
  <si>
    <t>10.13</t>
  </si>
  <si>
    <t>Плинтусы керамогранит по периметру помещений</t>
  </si>
  <si>
    <t>10.14</t>
  </si>
  <si>
    <t>Подоконники — мрамор</t>
  </si>
  <si>
    <t>10.15</t>
  </si>
  <si>
    <t>Пороги дверей — мрамор</t>
  </si>
  <si>
    <t>10.16</t>
  </si>
  <si>
    <t>Ступени лестницы — мрамор</t>
  </si>
  <si>
    <t>10.17</t>
  </si>
  <si>
    <t>Ступени веранд и двора — мрамор</t>
  </si>
  <si>
    <t>10.18</t>
  </si>
  <si>
    <t>Подстилающая стяжка C25 на верандах/балконах [T1+T2+T3]</t>
  </si>
  <si>
    <t>10.19</t>
  </si>
  <si>
    <t>То же в гараже и на пандусе</t>
  </si>
  <si>
    <t>10.20</t>
  </si>
  <si>
    <t>То же внутри во всех помещениях [GF+FF]</t>
  </si>
  <si>
    <t xml:space="preserve">ИЗОЛЯЦИЯ — УКЛОНЫ — КРОВЛИ </t>
  </si>
  <si>
    <t>Полиэтиленовая плёнка тяжёлого типа 0.30 мм</t>
  </si>
  <si>
    <t xml:space="preserve"> — Под фундаментной плитой </t>
  </si>
  <si>
    <t xml:space="preserve"> — Под грунтовыми плитами </t>
  </si>
  <si>
    <t>Дренажная мембрана типа fondaline с ко-</t>
  </si>
  <si>
    <t xml:space="preserve">нусами 8 мм на вертикальных сторонах фундаментной плиты высотой </t>
  </si>
  <si>
    <t>40 см</t>
  </si>
  <si>
    <t>Два слоя цементной гидроизоляции типа sikalastic</t>
  </si>
  <si>
    <t xml:space="preserve">На верандах по всей поверхности с заходом </t>
  </si>
  <si>
    <t>на стены на высоту 30 см на первом этаже и этаже</t>
  </si>
  <si>
    <t xml:space="preserve">То же на полах санузлов и заход на </t>
  </si>
  <si>
    <t>стены на высоту 50 см</t>
  </si>
  <si>
    <t xml:space="preserve"> Кровли — террасы </t>
  </si>
  <si>
    <t xml:space="preserve">Скошенная цементно-песчаная стяжка </t>
  </si>
  <si>
    <t>ВНУТРЕННЯЯ ОБЛИЦОВКА</t>
  </si>
  <si>
    <t xml:space="preserve">Облицовка внутренних стен между шкафами и </t>
  </si>
  <si>
    <t xml:space="preserve">столешницами кухни и прачечной 60 см и внутри </t>
  </si>
  <si>
    <t>санузлов от пола до потолка кера-</t>
  </si>
  <si>
    <t xml:space="preserve">мической плиткой, которую поставляет </t>
  </si>
  <si>
    <t xml:space="preserve">ЗАКАЗЧИК, а укладывает ПОДРЯДЧИК. </t>
  </si>
  <si>
    <t xml:space="preserve">Клей, швы и затирочный материал </t>
  </si>
  <si>
    <t>поставляет ПОДРЯДЧИК.</t>
  </si>
  <si>
    <t>МАЛЯРНЫЕ РАБОТЫ</t>
  </si>
  <si>
    <t>Подготовка поверхности, два слоя шпаклёвки и</t>
  </si>
  <si>
    <t>три слоя эмульсионной краски типа maxicoat на потолках</t>
  </si>
  <si>
    <t xml:space="preserve"> — первого этажа </t>
  </si>
  <si>
    <t xml:space="preserve"> — этажа</t>
  </si>
  <si>
    <t xml:space="preserve">Подготовка поверхности, три слоя эмульсионной </t>
  </si>
  <si>
    <t>краски типа maxicoat на внутренних оштукатуренных</t>
  </si>
  <si>
    <t>поверхностях стен</t>
  </si>
  <si>
    <t xml:space="preserve">То же на малых поверхностях и выступах </t>
  </si>
  <si>
    <t>Подготовка поверхности (stabilizer) и три слоя</t>
  </si>
  <si>
    <t>акриловой краски LOXON на наружных поверхностях стен</t>
  </si>
  <si>
    <t>гаража</t>
  </si>
  <si>
    <t xml:space="preserve">То же — узкие полосы, грани колонн и балок </t>
  </si>
  <si>
    <t>гаража и веранды</t>
  </si>
  <si>
    <t>То же внутри парапетов кровли</t>
  </si>
  <si>
    <t>То же на верхней части парапетов</t>
  </si>
  <si>
    <t xml:space="preserve">То же на откосах наружных дверей-окон, </t>
  </si>
  <si>
    <t>На внутренней стороне ограждений вдоль</t>
  </si>
  <si>
    <t>общих границ и с обеих сторон ограждения</t>
  </si>
  <si>
    <t>Масляная краска на металлических калитках входов</t>
  </si>
  <si>
    <t>СТОЛЯРНЫЕ РАБОТЫ</t>
  </si>
  <si>
    <t xml:space="preserve">Межкомнатные двери распашные прессованные с фанерой, </t>
  </si>
  <si>
    <t xml:space="preserve">облицованной меламином. Коробки из шведского дерева, </t>
  </si>
  <si>
    <t xml:space="preserve">облицованного тем же материалом, со скруглёнными кромками </t>
  </si>
  <si>
    <t>и резиновым уплотнителем. Замок с магнитным меха-</t>
  </si>
  <si>
    <t>14.1</t>
  </si>
  <si>
    <t>— тип Θ03a, ширина 80 см (санузлы, инд. замок)</t>
  </si>
  <si>
    <t>Шт</t>
  </si>
  <si>
    <t>14.2</t>
  </si>
  <si>
    <t>— тип Θ03b, ширина 90 см (спальни)</t>
  </si>
  <si>
    <t xml:space="preserve">Встроенная мебель: каркас изнутри меламин </t>
  </si>
  <si>
    <t xml:space="preserve">18 мм. Снаружи двери и боковины из фанеры 18 мм, </t>
  </si>
  <si>
    <t>облицованной меламином, механизмы плавного</t>
  </si>
  <si>
    <t>возврата и ручки закупочной стоимостью €3.00/шт</t>
  </si>
  <si>
    <t>Столешницы кухни и прачечной</t>
  </si>
  <si>
    <t>Столешница встроенной раковины</t>
  </si>
  <si>
    <t>Шкафчики кухни и прачечной</t>
  </si>
  <si>
    <t xml:space="preserve">Шкафы спален </t>
  </si>
  <si>
    <t>Шкафы гардеробной</t>
  </si>
  <si>
    <t>Шкафы коридоров</t>
  </si>
  <si>
    <t>ВОДОПРОВОД, КАНАЛИЗАЦИЯ И ВОДОСТОКИ</t>
  </si>
  <si>
    <t>Приёмка, хранение и защита.</t>
  </si>
  <si>
    <t>Монтаж и подключение всей сантехники</t>
  </si>
  <si>
    <t xml:space="preserve">и аксессуаров, включая </t>
  </si>
  <si>
    <t>водопроводную систему трубами PEX-C/AI/PEX-A</t>
  </si>
  <si>
    <t xml:space="preserve">PIPE IN PIPE и внутреннюю канализацию от </t>
  </si>
  <si>
    <t xml:space="preserve"> точек до первого колодца трубами CPVC</t>
  </si>
  <si>
    <t xml:space="preserve">Мойка кухни и прачечной  </t>
  </si>
  <si>
    <t>W.C.</t>
  </si>
  <si>
    <t>Раковины</t>
  </si>
  <si>
    <t>Душ</t>
  </si>
  <si>
    <t>Ванна. Включая кладку и оштукатуривание</t>
  </si>
  <si>
    <t>фартука ванны</t>
  </si>
  <si>
    <t xml:space="preserve">Подвод к посудомоечной машине </t>
  </si>
  <si>
    <t xml:space="preserve">Подвод к стиральной машине </t>
  </si>
  <si>
    <t xml:space="preserve">Подвод питьевой воды к мойкам кухни и </t>
  </si>
  <si>
    <t>прачечной</t>
  </si>
  <si>
    <t xml:space="preserve">Магистральный ввод от счётчика к баку </t>
  </si>
  <si>
    <t>Подключение солнечного водонагревателя</t>
  </si>
  <si>
    <t>Подключение насосной станции</t>
  </si>
  <si>
    <t xml:space="preserve"> Краны во дворе </t>
  </si>
  <si>
    <t>Подключение бака</t>
  </si>
  <si>
    <t>Стояки подвода</t>
  </si>
  <si>
    <t>Кровельные вентканалы</t>
  </si>
  <si>
    <t>Монтаж аксессуаров</t>
  </si>
  <si>
    <t>15.18</t>
  </si>
  <si>
    <t>Полотенцесушители электрические (4 ванные + 1 guest)</t>
  </si>
  <si>
    <t>НАРУЖНАЯ КАНАЛИЗАЦИЯ И ВОДОСТОКИ</t>
  </si>
  <si>
    <t>16.1</t>
  </si>
  <si>
    <t>Поглощающий колодец Ø1.00 м, глубина 10 м, обсаженный бетонными перфорированными кольцами</t>
  </si>
  <si>
    <t>16.2</t>
  </si>
  <si>
    <t>Септик на 10 человек</t>
  </si>
  <si>
    <t>16.3</t>
  </si>
  <si>
    <t>Контрольные колодцы тяжёлого типа, нагрузка 12 тонн</t>
  </si>
  <si>
    <t>16.4</t>
  </si>
  <si>
    <t>Наружная разводка траншей UPVC Ø110, поставка + монтаж + засыпка</t>
  </si>
  <si>
    <t>16.5</t>
  </si>
  <si>
    <t>Вертикальные пластиковые водостоки Ø100</t>
  </si>
  <si>
    <t>16.6</t>
  </si>
  <si>
    <t>Горизонтальные пластиковые водостоки</t>
  </si>
  <si>
    <t>16.7</t>
  </si>
  <si>
    <t>Воронки водостоков</t>
  </si>
  <si>
    <t>16.8</t>
  </si>
  <si>
    <t>Подключение канализации к колодцу САЛА</t>
  </si>
  <si>
    <t>комп.</t>
  </si>
  <si>
    <t>ЭЛЕКТРОМОНТАЖНЫЕ РАБОТЫ</t>
  </si>
  <si>
    <t>17.1</t>
  </si>
  <si>
    <t>Устройство электроустановки согласно чертежам, электротехническому проекту и тех. условиям. Светильники поставляет ЗАКАЗЧИК (PRIME COST)</t>
  </si>
  <si>
    <t>17.2</t>
  </si>
  <si>
    <t>Внутренний электр. щит (3-фаз., автоматы + УЗО + реле)</t>
  </si>
  <si>
    <t>17.3</t>
  </si>
  <si>
    <t>Питающий фидер от ΑΗΚ + главный щит</t>
  </si>
  <si>
    <t>17.4</t>
  </si>
  <si>
    <t>Заземление здания + молниезащита</t>
  </si>
  <si>
    <t>17.5</t>
  </si>
  <si>
    <t>Слаботочные системы (CYTA, ТВ, Интернет, домофон, безопасность)</t>
  </si>
  <si>
    <t>17.6</t>
  </si>
  <si>
    <t>Наружные подключения ΑΗΚ + CYTA (траншеи, трубы, колодцы)</t>
  </si>
  <si>
    <t>17.7</t>
  </si>
  <si>
    <t>Аварийное освещение + сертификация ЕТЕК</t>
  </si>
  <si>
    <t>17.8</t>
  </si>
  <si>
    <t>Питание к наружным блокам VRF (3-фазная линия + автомат)</t>
  </si>
  <si>
    <t>компл</t>
  </si>
  <si>
    <t>АЛЮМИНИЕВЫЕ КОНСТРУКЦИИ</t>
  </si>
  <si>
    <t>Теплоизоляционный алюминий MUSKITA серии MU 2075/2000/144/2600/SLIM LINE</t>
  </si>
  <si>
    <t>Цвет: anthracite YW359F</t>
  </si>
  <si>
    <t>Стекло: 6мм iplus Energy NT Clearlite + 16мм air + 4мм Planibel Clearlite (двойной)</t>
  </si>
  <si>
    <t xml:space="preserve">Распашные </t>
  </si>
  <si>
    <t>18.1</t>
  </si>
  <si>
    <t>Π01 — Угловое фикс. окно 100+175 см, h≈275-315 см (Office)</t>
  </si>
  <si>
    <t>18.2</t>
  </si>
  <si>
    <t>Π02 — Фикс. окно 1000×1030 см на лестнице (MU 800)</t>
  </si>
  <si>
    <t>18.3</t>
  </si>
  <si>
    <t>Π03 — Откидное окно 185×295 см (Living/Seating), MU 2075</t>
  </si>
  <si>
    <t>18.4</t>
  </si>
  <si>
    <t>Π04 — Раздвижная дверь 4-створ. 730×325 см (Living/Dining)</t>
  </si>
  <si>
    <t>18.5</t>
  </si>
  <si>
    <t>Π05 — Раздвижная 2-створ. 255×325 см (Kitchen)</t>
  </si>
  <si>
    <t>18.6</t>
  </si>
  <si>
    <t>Π06 — Раздвижная 2-створ. 425×340 см (Kitchen)</t>
  </si>
  <si>
    <t>18.7</t>
  </si>
  <si>
    <t>Π07 — Раздвижная 2-створ. 220×325 см (Bedrooms)</t>
  </si>
  <si>
    <t>18.8</t>
  </si>
  <si>
    <t>Π08 — Раздвижная 2-створ. 320×325 см (Bedroom)</t>
  </si>
  <si>
    <t>18.9</t>
  </si>
  <si>
    <t>Π09 — Узкая раздвижная 2-створ. 110×325 см SLIM LINE</t>
  </si>
  <si>
    <t>18.10</t>
  </si>
  <si>
    <t>Π10 — Откидное окно 110×295 см (Bedroom), MU 2075</t>
  </si>
  <si>
    <t>18.11</t>
  </si>
  <si>
    <t>Π11 — Откидное 60×295 см матовое (En-Suite Bathrooms)</t>
  </si>
  <si>
    <t>18.12</t>
  </si>
  <si>
    <t>Π12 — Раскладная (folding) дверь 10-створ. 510×325 см (Gym)</t>
  </si>
  <si>
    <t>18.13</t>
  </si>
  <si>
    <t>Π13 — Раскладная 5-створ. 320×325 см (Gym)</t>
  </si>
  <si>
    <t>18.14</t>
  </si>
  <si>
    <t>Π14 — Раскладная 10-створ. 535×325 см (Gym)</t>
  </si>
  <si>
    <t>18.15</t>
  </si>
  <si>
    <t>Π15 — Раздвижная 2-створ. pocket 310×325 см (Kitchen)</t>
  </si>
  <si>
    <t>18.16</t>
  </si>
  <si>
    <t>Θ01 — Входная PIVOT дверь 180×260 см с керамической облицовкой</t>
  </si>
  <si>
    <t>18.17</t>
  </si>
  <si>
    <t>Θ02 — Распашная алюм. одностворчатая 90×240 см (Kitchen/Laundry/Roof Garden)</t>
  </si>
  <si>
    <t>ОГРАЖДЕНИЯ И ЗАБОР</t>
  </si>
  <si>
    <t xml:space="preserve">Возведение подпорных стен ограждения из </t>
  </si>
  <si>
    <t>железобетона C35 fair-face под</t>
  </si>
  <si>
    <t>шпатлёвку и покраску согласно чертежу</t>
  </si>
  <si>
    <t xml:space="preserve">Опалубка высотой 35-40 см на вертикальных сторонах фундаментов </t>
  </si>
  <si>
    <t>ТП1 и ТП2 (учтено дважды)</t>
  </si>
  <si>
    <t xml:space="preserve">Опалубка fair-face на вертикальных сторонах стен </t>
  </si>
  <si>
    <t>H=1.35-2.30 м</t>
  </si>
  <si>
    <t xml:space="preserve">Бетон фундаментов C30 с гидроизоляционной добавкой </t>
  </si>
  <si>
    <t>массы типа sika WT-200P</t>
  </si>
  <si>
    <t xml:space="preserve">То же на вертикальных стенах </t>
  </si>
  <si>
    <t>Арматура</t>
  </si>
  <si>
    <t>kg</t>
  </si>
  <si>
    <t>Вертикальные деформационные швы</t>
  </si>
  <si>
    <t>No</t>
  </si>
  <si>
    <t xml:space="preserve">Два слоя финишной штукатурки типа superplust на </t>
  </si>
  <si>
    <t>внутренней стороне стен</t>
  </si>
  <si>
    <t>То же на наружной стороне фасадной стены</t>
  </si>
  <si>
    <t xml:space="preserve">Финишная отделка верха стен </t>
  </si>
  <si>
    <t>усиленным цементно-песчаным раствором</t>
  </si>
  <si>
    <t>Стеклянные ограждения Roof Garden: triplex 10+10 мм H=115 см, алюминиевый профиль крепления</t>
  </si>
  <si>
    <t xml:space="preserve">СОПУТСТВУЮЩИЕ И КЛАДОЧНЫЕ РАБОТЫ </t>
  </si>
  <si>
    <t xml:space="preserve">Координация и предоставление условий </t>
  </si>
  <si>
    <t>субподрядчикам (леса, вода, электричество, уборка</t>
  </si>
  <si>
    <t>и т.п.). Прорезка штроб и отверстий, крепление труб,</t>
  </si>
  <si>
    <t xml:space="preserve">коробок и закладных. Разгрузка, хранение и </t>
  </si>
  <si>
    <t>защита материалов</t>
  </si>
  <si>
    <t xml:space="preserve">Электрика </t>
  </si>
  <si>
    <t xml:space="preserve">Сантехника и внутренняя канализация </t>
  </si>
  <si>
    <t>Механика — отопление/охлаждение, кондиционеры</t>
  </si>
  <si>
    <t>Столярные работы</t>
  </si>
  <si>
    <t xml:space="preserve">Алюминиевые конструкции </t>
  </si>
  <si>
    <t>Малярные работы</t>
  </si>
  <si>
    <t xml:space="preserve">Работы по подключению ЭСК (АНК) — телеком (АТНК) — водоснабжения </t>
  </si>
  <si>
    <t>ПРЕДВАРИТЕЛЬНЫЕ СУММЫ</t>
  </si>
  <si>
    <t>Солнечный водонагреватель + бак + насосная станция</t>
  </si>
  <si>
    <t>Сантехнические аксессуары (Είδη υγιεινής — PRIME COST заказчика)</t>
  </si>
  <si>
    <t>Облицовочная керамическая плитка для стен (PRIME COST)</t>
  </si>
  <si>
    <t>Полы, подоконники, ступени, мрамор (PRIME COST)</t>
  </si>
  <si>
    <t>Монтаж климатической системы VRF (3 наружных + 4-5 внутренних блоков)</t>
  </si>
  <si>
    <t>Поставка кондиционеров VRF (4 спальни + гостиная)</t>
  </si>
  <si>
    <t>Барбекю outdoor + Gym area оборудование</t>
  </si>
  <si>
    <t>Монтаж солнечных батарей PV</t>
  </si>
  <si>
    <t>Калитка входа + автоматические въездные ворота</t>
  </si>
  <si>
    <t xml:space="preserve">Деревянная пергола </t>
  </si>
  <si>
    <t>сумма</t>
  </si>
  <si>
    <t>Покрытия столешниц, гранит</t>
  </si>
  <si>
    <t>Ремонт / восстановление общественного тротуара</t>
  </si>
  <si>
    <t>ГЕНЕРАЛЬНАЯ УБОРКА И СДАЧА</t>
  </si>
  <si>
    <t>Генеральная уборка всех внутренних и наружных</t>
  </si>
  <si>
    <t>помещений здания, полы, керамика, санте-</t>
  </si>
  <si>
    <t>хника, встроенная мебель, алюминий, стеклопакеты,</t>
  </si>
  <si>
    <t>двери-окна, веранды, перила и т.п. — специализиро-</t>
  </si>
  <si>
    <t>ванной бригадой, и сдача</t>
  </si>
  <si>
    <t>ПРОЧИЕ РАБОТЫ</t>
  </si>
  <si>
    <t xml:space="preserve">Подрядчик должен описать и оценить ниже </t>
  </si>
  <si>
    <t xml:space="preserve">возможные работы, которые, по его мнению, </t>
  </si>
  <si>
    <t>необходимы для полного завершения объекта</t>
  </si>
  <si>
    <t>и не включены в настоящую ведомость объёмов</t>
  </si>
  <si>
    <t>а)</t>
  </si>
  <si>
    <t>а) Бассейн 30 м² с поясом перелива (overflow), под ключ</t>
  </si>
  <si>
    <t>б)</t>
  </si>
  <si>
    <t>б) Облицовка фасада ALUCOBOND</t>
  </si>
  <si>
    <t>в)</t>
  </si>
  <si>
    <t>в) Мощение двора + BBQ зона</t>
  </si>
  <si>
    <t>г)</t>
  </si>
  <si>
    <t>г) Прочие дополнения по проекту</t>
  </si>
  <si>
    <t>1) Вентиляционные каналы кровли с превышением 1.80 м над покрытием (по примечанию листа АПОΧ.3)</t>
  </si>
  <si>
    <t>2) Кладовая мусора (Σκυβαλαποθήκη) — доплата к лумпу раздела 19: бетон 15 см, арматура Y12/150, штукатурка, кладка согласно чертежу Σ01</t>
  </si>
  <si>
    <t>3) Внутренняя кладка перегородок 10 см — доплата к разделу 6 для перегородок 2 этажей (спальни, санузлы, гардероб)</t>
  </si>
  <si>
    <t>4) Окраска наружного фасада — 1 слой грунта + 2 слоя фасадной краски поверх ETICS (если финиш базовый, не цветная декоративная штукатурка)</t>
  </si>
  <si>
    <t>з)</t>
  </si>
  <si>
    <t>з) Облицовка фасада ДЕРЕВОМ (ELEVATION 1 ΕΠΕΝΔΥΣΗ ΑΠΟ ΞΥΛΟ)</t>
  </si>
  <si>
    <t>и)</t>
  </si>
  <si>
    <t>и) Наружная финишная штукатурка по drywall envelope (свободные от облицовок участки)</t>
  </si>
  <si>
    <t>Облицовка фасада WPVC панелями (декоративные участки)</t>
  </si>
  <si>
    <t>д)</t>
  </si>
  <si>
    <t>Aluminium sheet cladding (профилированные алю-листы)</t>
  </si>
  <si>
    <t>е)</t>
  </si>
  <si>
    <t>Cement spatula finish (τσιμεντοσπατούλα — декоративная отделка)</t>
  </si>
  <si>
    <t>ж)</t>
  </si>
  <si>
    <t>Декоративная керамическая облицовка фрагментов фасада</t>
  </si>
  <si>
    <t>СВОДКА ПРЕДЛОЖЕНИЯ</t>
  </si>
  <si>
    <t>Предварительные работы</t>
  </si>
  <si>
    <t>Земляные работы</t>
  </si>
  <si>
    <t>Опалубка</t>
  </si>
  <si>
    <t>Бетонные работы</t>
  </si>
  <si>
    <t>Кладка и перемычки</t>
  </si>
  <si>
    <t>Штукатурка</t>
  </si>
  <si>
    <t xml:space="preserve">Кровля </t>
  </si>
  <si>
    <t>Устройство полов</t>
  </si>
  <si>
    <t>Изоляция — уклоны — кровли</t>
  </si>
  <si>
    <t xml:space="preserve">Внутренняя облицовка </t>
  </si>
  <si>
    <t xml:space="preserve">Столярные работы </t>
  </si>
  <si>
    <t>Сантехника и внутренняя канализация</t>
  </si>
  <si>
    <t>Наружная канализация и водостоки</t>
  </si>
  <si>
    <t>Электромонтажные работы</t>
  </si>
  <si>
    <t>Алюминиевые конструкции</t>
  </si>
  <si>
    <t>Мусорная кладовая</t>
  </si>
  <si>
    <t>Ограждения и забор</t>
  </si>
  <si>
    <t xml:space="preserve">Сопутствующие и кладочные работы </t>
  </si>
  <si>
    <t xml:space="preserve">Предварительные суммы </t>
  </si>
  <si>
    <t>Генеральная уборка и сдача</t>
  </si>
  <si>
    <t>Прочие работы</t>
  </si>
  <si>
    <t>ИТОГО</t>
  </si>
</sst>
</file>

<file path=xl/styles.xml><?xml version="1.0" encoding="utf-8"?>
<styleSheet xmlns="http://schemas.openxmlformats.org/spreadsheetml/2006/main">
  <numFmts count="4">
    <numFmt numFmtId="164" formatCode="@"/>
    <numFmt numFmtId="165" formatCode="0.00"/>
    <numFmt numFmtId="166" formatCode="#,##0.00"/>
    <numFmt numFmtId="167" formatCode="0.0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rgb="FF1F4E78"/>
      <name val="Calibri"/>
      <family val="2"/>
      <scheme val="minor"/>
    </font>
    <font>
      <b/>
      <sz val="13"/>
      <color rgb="FF1F4E78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1F4E7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showGridLines="0" tabSelected="1" workbookViewId="0"/>
  </sheetViews>
  <sheetFormatPr defaultRowHeight="15"/>
  <cols>
    <col min="1" max="1" width="4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0</v>
      </c>
      <c r="B3" s="2"/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 t="s">
        <v>1</v>
      </c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 t="s">
        <v>2</v>
      </c>
      <c r="C23" s="1"/>
      <c r="D23" s="1" t="s">
        <v>3</v>
      </c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3"/>
      <c r="B29" s="3" t="s">
        <v>4</v>
      </c>
      <c r="C29" s="3"/>
      <c r="D29" s="3"/>
      <c r="E29" s="3"/>
      <c r="F29" s="3"/>
      <c r="G29" s="3"/>
      <c r="H29" s="3"/>
      <c r="I29" s="3"/>
    </row>
    <row r="30" spans="1:9">
      <c r="A30" s="1"/>
      <c r="B30" s="3"/>
      <c r="C30" s="3"/>
      <c r="D30" s="3"/>
      <c r="E30" s="3"/>
      <c r="F30" s="3"/>
      <c r="G30" s="3"/>
      <c r="H30" s="3"/>
      <c r="I30" s="1"/>
    </row>
    <row r="31" spans="1:9">
      <c r="A31" s="1"/>
      <c r="B31" s="3"/>
      <c r="C31" s="3"/>
      <c r="D31" s="3"/>
      <c r="E31" s="3"/>
      <c r="F31" s="3"/>
      <c r="G31" s="3"/>
      <c r="H31" s="3"/>
      <c r="I31" s="1"/>
    </row>
    <row r="32" spans="1:9">
      <c r="A32" s="1"/>
      <c r="B32" s="3"/>
      <c r="C32" s="3"/>
      <c r="D32" s="3"/>
      <c r="E32" s="3"/>
      <c r="F32" s="3"/>
      <c r="G32" s="3"/>
      <c r="H32" s="3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 t="s">
        <v>5</v>
      </c>
      <c r="B35" s="1"/>
      <c r="C35" s="1"/>
      <c r="D35" s="1"/>
      <c r="E35" s="1"/>
      <c r="F35" s="1"/>
      <c r="G35" s="1"/>
      <c r="H35" s="1"/>
      <c r="I35" s="1"/>
    </row>
    <row r="36" spans="1:9">
      <c r="A36" s="1" t="s">
        <v>6</v>
      </c>
      <c r="B36" s="1"/>
      <c r="C36" s="1"/>
      <c r="D36" s="1"/>
      <c r="E36" s="1"/>
      <c r="F36" s="1"/>
      <c r="G36" s="1"/>
      <c r="H36" s="1"/>
      <c r="I36" s="1"/>
    </row>
    <row r="37" spans="1:9">
      <c r="A37" s="1" t="s">
        <v>7</v>
      </c>
      <c r="B37" s="1"/>
      <c r="C37" s="1"/>
      <c r="D37" s="1"/>
      <c r="E37" s="1"/>
      <c r="F37" s="1"/>
      <c r="G37" s="1"/>
      <c r="H37" s="1"/>
      <c r="I37" s="1"/>
    </row>
    <row r="38" spans="1:9">
      <c r="A38" s="1" t="s">
        <v>8</v>
      </c>
      <c r="B38" s="1"/>
      <c r="C38" s="1"/>
      <c r="D38" s="1"/>
      <c r="E38" s="1"/>
      <c r="F38" s="1"/>
      <c r="G38" s="1"/>
      <c r="H38" s="1"/>
      <c r="I38" s="1"/>
    </row>
    <row r="39" spans="1:9">
      <c r="A39" s="1" t="s">
        <v>9</v>
      </c>
      <c r="B39" s="1"/>
      <c r="C39" s="1"/>
      <c r="D39" s="1"/>
      <c r="E39" s="1"/>
      <c r="F39" s="1"/>
      <c r="G39" s="1"/>
      <c r="H39" s="1"/>
      <c r="I39" s="1"/>
    </row>
    <row r="40" spans="1:9">
      <c r="A40" s="1" t="s">
        <v>10</v>
      </c>
      <c r="B40" s="1"/>
      <c r="C40" s="1"/>
      <c r="D40" s="1"/>
      <c r="E40" s="1"/>
      <c r="F40" s="1"/>
      <c r="G40" s="1"/>
      <c r="H40" s="1"/>
      <c r="I40" s="1"/>
    </row>
    <row r="41" spans="1:9">
      <c r="A41" s="1" t="s">
        <v>11</v>
      </c>
      <c r="B41" s="1"/>
      <c r="C41" s="1"/>
      <c r="D41" s="1"/>
      <c r="E41" s="1"/>
      <c r="F41" s="1"/>
      <c r="G41" s="1"/>
      <c r="H41" s="1"/>
      <c r="I41" s="1"/>
    </row>
    <row r="42" spans="1:9">
      <c r="A42" s="1" t="s">
        <v>12</v>
      </c>
      <c r="B42" s="1"/>
      <c r="C42" s="1"/>
      <c r="D42" s="1"/>
      <c r="E42" s="1"/>
      <c r="F42" s="1"/>
      <c r="G42" s="1"/>
      <c r="H42" s="1"/>
      <c r="I42" s="1"/>
    </row>
    <row r="43" spans="1:9">
      <c r="A43" s="1" t="s">
        <v>5</v>
      </c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</sheetData>
  <mergeCells count="6">
    <mergeCell ref="A3:I3"/>
    <mergeCell ref="A4:I4"/>
    <mergeCell ref="A9:I9"/>
    <mergeCell ref="A22:I22"/>
    <mergeCell ref="B29:H32"/>
    <mergeCell ref="A44:I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11</v>
      </c>
      <c r="B3" s="7" t="s">
        <v>439</v>
      </c>
      <c r="C3" s="8"/>
      <c r="D3" s="8"/>
      <c r="E3" s="9"/>
      <c r="F3" s="9"/>
    </row>
    <row r="4" spans="1:6">
      <c r="A4" s="19">
        <v>11.1</v>
      </c>
      <c r="B4" s="11" t="s">
        <v>440</v>
      </c>
      <c r="C4" s="12"/>
      <c r="D4" s="12"/>
      <c r="E4" s="5"/>
      <c r="F4" s="5"/>
    </row>
    <row r="5" spans="1:6">
      <c r="A5" s="12"/>
      <c r="B5" s="11" t="s">
        <v>441</v>
      </c>
      <c r="C5" s="13">
        <v>252.5</v>
      </c>
      <c r="D5" s="12" t="s">
        <v>269</v>
      </c>
      <c r="E5" s="14">
        <v>3.18</v>
      </c>
      <c r="F5" s="14">
        <f>C5*E5</f>
        <v>0</v>
      </c>
    </row>
    <row r="6" spans="1:6">
      <c r="A6" s="12"/>
      <c r="B6" s="11" t="s">
        <v>442</v>
      </c>
      <c r="C6" s="13">
        <v>61.1</v>
      </c>
      <c r="D6" s="12" t="s">
        <v>269</v>
      </c>
      <c r="E6" s="14">
        <v>3.18</v>
      </c>
      <c r="F6" s="14">
        <f>C6*E6</f>
        <v>0</v>
      </c>
    </row>
    <row r="7" spans="1:6">
      <c r="A7" s="19">
        <v>11.2</v>
      </c>
      <c r="B7" s="11" t="s">
        <v>443</v>
      </c>
      <c r="C7" s="12"/>
      <c r="D7" s="12"/>
      <c r="E7" s="5"/>
      <c r="F7" s="5"/>
    </row>
    <row r="8" spans="1:6">
      <c r="A8" s="12"/>
      <c r="B8" s="11" t="s">
        <v>444</v>
      </c>
      <c r="C8" s="12"/>
      <c r="D8" s="12"/>
      <c r="E8" s="5"/>
      <c r="F8" s="5"/>
    </row>
    <row r="9" spans="1:6">
      <c r="A9" s="12"/>
      <c r="B9" s="11" t="s">
        <v>445</v>
      </c>
      <c r="C9" s="13">
        <v>67</v>
      </c>
      <c r="D9" s="12" t="s">
        <v>262</v>
      </c>
      <c r="E9" s="14">
        <v>14.84</v>
      </c>
      <c r="F9" s="14">
        <f>C9*E9</f>
        <v>0</v>
      </c>
    </row>
    <row r="10" spans="1:6">
      <c r="A10" s="19" t="s">
        <v>258</v>
      </c>
      <c r="B10" s="11" t="s">
        <v>446</v>
      </c>
      <c r="C10" s="12"/>
      <c r="D10" s="12"/>
      <c r="E10" s="5"/>
      <c r="F10" s="5"/>
    </row>
    <row r="11" spans="1:6">
      <c r="A11" s="19">
        <v>11.4</v>
      </c>
      <c r="B11" s="11" t="s">
        <v>447</v>
      </c>
      <c r="C11" s="12"/>
      <c r="D11" s="12"/>
      <c r="E11" s="5"/>
      <c r="F11" s="5"/>
    </row>
    <row r="12" spans="1:6">
      <c r="A12" s="12"/>
      <c r="B12" s="11" t="s">
        <v>448</v>
      </c>
      <c r="C12" s="13">
        <f>252.5+197+35.7</f>
        <v>0</v>
      </c>
      <c r="D12" s="12" t="s">
        <v>269</v>
      </c>
      <c r="E12" s="14">
        <v>19.08</v>
      </c>
      <c r="F12" s="14">
        <f>C12*E12</f>
        <v>0</v>
      </c>
    </row>
    <row r="13" spans="1:6">
      <c r="A13" s="19">
        <v>11.5</v>
      </c>
      <c r="B13" s="11" t="s">
        <v>449</v>
      </c>
      <c r="C13" s="12"/>
      <c r="D13" s="12"/>
      <c r="E13" s="5"/>
      <c r="F13" s="5"/>
    </row>
    <row r="14" spans="1:6">
      <c r="A14" s="12"/>
      <c r="B14" s="11" t="s">
        <v>450</v>
      </c>
      <c r="C14" s="13">
        <v>43.1</v>
      </c>
      <c r="D14" s="12" t="s">
        <v>269</v>
      </c>
      <c r="E14" s="14">
        <v>19.08</v>
      </c>
      <c r="F14" s="14">
        <f>C14*E14</f>
        <v>0</v>
      </c>
    </row>
    <row r="15" spans="1:6">
      <c r="A15" s="12"/>
      <c r="B15" s="11"/>
      <c r="C15" s="12"/>
      <c r="D15" s="12"/>
      <c r="E15" s="5"/>
      <c r="F15" s="5"/>
    </row>
    <row r="16" spans="1:6">
      <c r="A16" s="12"/>
      <c r="B16" s="11" t="s">
        <v>451</v>
      </c>
      <c r="C16" s="12"/>
      <c r="D16" s="12"/>
      <c r="E16" s="5"/>
      <c r="F16" s="5"/>
    </row>
    <row r="17" spans="1:6">
      <c r="A17" s="19">
        <v>11.7</v>
      </c>
      <c r="B17" s="11" t="s">
        <v>452</v>
      </c>
      <c r="C17" s="13">
        <v>65</v>
      </c>
      <c r="D17" s="12" t="s">
        <v>262</v>
      </c>
      <c r="E17" s="14">
        <v>14.84</v>
      </c>
      <c r="F17" s="14">
        <f>C17*E17</f>
        <v>0</v>
      </c>
    </row>
    <row r="18" spans="1:6">
      <c r="A18" s="15"/>
      <c r="B18" s="16" t="s">
        <v>223</v>
      </c>
      <c r="C18" s="15"/>
      <c r="D18" s="15"/>
      <c r="E18" s="17"/>
      <c r="F18" s="18">
        <f>SUM(F4:F17)</f>
        <v>0</v>
      </c>
    </row>
    <row r="19" spans="1:6">
      <c r="A19" s="12"/>
      <c r="B19" s="11"/>
      <c r="C19" s="12"/>
      <c r="D19" s="12"/>
      <c r="E19" s="5"/>
      <c r="F19" s="5"/>
    </row>
    <row r="20" spans="1:6">
      <c r="A20" s="22">
        <v>12</v>
      </c>
      <c r="B20" s="7" t="s">
        <v>453</v>
      </c>
      <c r="C20" s="8"/>
      <c r="D20" s="8"/>
      <c r="E20" s="9"/>
      <c r="F20" s="9"/>
    </row>
    <row r="21" spans="1:6">
      <c r="A21" s="12"/>
      <c r="B21" s="11" t="s">
        <v>454</v>
      </c>
      <c r="C21" s="12"/>
      <c r="D21" s="12"/>
      <c r="E21" s="5"/>
      <c r="F21" s="5"/>
    </row>
    <row r="22" spans="1:6">
      <c r="A22" s="12"/>
      <c r="B22" s="11" t="s">
        <v>455</v>
      </c>
      <c r="C22" s="12"/>
      <c r="D22" s="12"/>
      <c r="E22" s="5"/>
      <c r="F22" s="5"/>
    </row>
    <row r="23" spans="1:6">
      <c r="A23" s="12"/>
      <c r="B23" s="11" t="s">
        <v>456</v>
      </c>
      <c r="C23" s="12"/>
      <c r="D23" s="12"/>
      <c r="E23" s="5"/>
      <c r="F23" s="5"/>
    </row>
    <row r="24" spans="1:6">
      <c r="A24" s="12"/>
      <c r="B24" s="11" t="s">
        <v>457</v>
      </c>
      <c r="C24" s="12"/>
      <c r="D24" s="12"/>
      <c r="E24" s="5"/>
      <c r="F24" s="5"/>
    </row>
    <row r="25" spans="1:6">
      <c r="A25" s="12"/>
      <c r="B25" s="11" t="s">
        <v>458</v>
      </c>
      <c r="C25" s="12"/>
      <c r="D25" s="12"/>
      <c r="E25" s="5"/>
      <c r="F25" s="5"/>
    </row>
    <row r="26" spans="1:6">
      <c r="A26" s="12"/>
      <c r="B26" s="11" t="s">
        <v>459</v>
      </c>
      <c r="C26" s="12"/>
      <c r="D26" s="12"/>
      <c r="E26" s="5"/>
      <c r="F26" s="5"/>
    </row>
    <row r="27" spans="1:6">
      <c r="A27" s="12"/>
      <c r="B27" s="11" t="s">
        <v>460</v>
      </c>
      <c r="C27" s="13">
        <f>30+30+30+30+18</f>
        <v>0</v>
      </c>
      <c r="D27" s="12" t="s">
        <v>269</v>
      </c>
      <c r="E27" s="14">
        <v>42.4</v>
      </c>
      <c r="F27" s="14">
        <f>C27*E27</f>
        <v>0</v>
      </c>
    </row>
    <row r="28" spans="1:6">
      <c r="A28" s="15"/>
      <c r="B28" s="16" t="s">
        <v>223</v>
      </c>
      <c r="C28" s="15"/>
      <c r="D28" s="15"/>
      <c r="E28" s="17"/>
      <c r="F28" s="18">
        <f>SUM(F20:F27)</f>
        <v>0</v>
      </c>
    </row>
    <row r="29" spans="1:6">
      <c r="A29" s="12"/>
      <c r="B29" s="11"/>
      <c r="C29" s="12"/>
      <c r="D29" s="12"/>
      <c r="E29" s="5"/>
      <c r="F29" s="5"/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22">
        <v>13</v>
      </c>
      <c r="B3" s="7" t="s">
        <v>461</v>
      </c>
      <c r="C3" s="8"/>
      <c r="D3" s="8"/>
      <c r="E3" s="9"/>
      <c r="F3" s="9"/>
    </row>
    <row r="4" spans="1:6">
      <c r="A4" s="19">
        <v>13.1</v>
      </c>
      <c r="B4" s="11" t="s">
        <v>462</v>
      </c>
      <c r="C4" s="12"/>
      <c r="D4" s="12"/>
      <c r="E4" s="5"/>
      <c r="F4" s="5"/>
    </row>
    <row r="5" spans="1:6">
      <c r="A5" s="12"/>
      <c r="B5" s="11" t="s">
        <v>463</v>
      </c>
      <c r="C5" s="12"/>
      <c r="D5" s="12"/>
      <c r="E5" s="5"/>
      <c r="F5" s="5"/>
    </row>
    <row r="6" spans="1:6">
      <c r="A6" s="12"/>
      <c r="B6" s="11" t="s">
        <v>464</v>
      </c>
      <c r="C6" s="13">
        <v>252.5</v>
      </c>
      <c r="D6" s="12" t="s">
        <v>269</v>
      </c>
      <c r="E6" s="14">
        <v>16</v>
      </c>
      <c r="F6" s="14">
        <f>C6*E6</f>
        <v>0</v>
      </c>
    </row>
    <row r="7" spans="1:6">
      <c r="A7" s="12"/>
      <c r="B7" s="11" t="s">
        <v>465</v>
      </c>
      <c r="C7" s="13">
        <v>191.9</v>
      </c>
      <c r="D7" s="12" t="s">
        <v>269</v>
      </c>
      <c r="E7" s="14">
        <v>16</v>
      </c>
      <c r="F7" s="14">
        <f>C7*E7</f>
        <v>0</v>
      </c>
    </row>
    <row r="8" spans="1:6">
      <c r="A8" s="19">
        <v>13.2</v>
      </c>
      <c r="B8" s="11" t="s">
        <v>466</v>
      </c>
      <c r="C8" s="12"/>
      <c r="D8" s="12"/>
      <c r="E8" s="5"/>
      <c r="F8" s="5"/>
    </row>
    <row r="9" spans="1:6">
      <c r="A9" s="12"/>
      <c r="B9" s="11" t="s">
        <v>467</v>
      </c>
      <c r="C9" s="12"/>
      <c r="D9" s="12"/>
      <c r="E9" s="5"/>
      <c r="F9" s="5"/>
    </row>
    <row r="10" spans="1:6">
      <c r="A10" s="12"/>
      <c r="B10" s="11" t="s">
        <v>468</v>
      </c>
      <c r="C10" s="12"/>
      <c r="D10" s="12"/>
      <c r="E10" s="5"/>
      <c r="F10" s="5"/>
    </row>
    <row r="11" spans="1:6">
      <c r="A11" s="12"/>
      <c r="B11" s="11" t="s">
        <v>341</v>
      </c>
      <c r="C11" s="13">
        <v>360</v>
      </c>
      <c r="D11" s="12" t="s">
        <v>269</v>
      </c>
      <c r="E11" s="14">
        <v>11.66</v>
      </c>
      <c r="F11" s="14">
        <f>C11*E11</f>
        <v>0</v>
      </c>
    </row>
    <row r="12" spans="1:6">
      <c r="A12" s="12"/>
      <c r="B12" s="11" t="s">
        <v>342</v>
      </c>
      <c r="C12" s="13">
        <v>382</v>
      </c>
      <c r="D12" s="12" t="s">
        <v>269</v>
      </c>
      <c r="E12" s="14">
        <v>11.66</v>
      </c>
      <c r="F12" s="14">
        <f>C12*E12</f>
        <v>0</v>
      </c>
    </row>
    <row r="13" spans="1:6">
      <c r="A13" s="19">
        <v>13.3</v>
      </c>
      <c r="B13" s="11" t="s">
        <v>469</v>
      </c>
      <c r="C13" s="12"/>
      <c r="D13" s="12"/>
      <c r="E13" s="5"/>
      <c r="F13" s="5"/>
    </row>
    <row r="14" spans="1:6">
      <c r="A14" s="12"/>
      <c r="B14" s="11" t="s">
        <v>341</v>
      </c>
      <c r="C14" s="13">
        <v>43.1</v>
      </c>
      <c r="D14" s="12" t="s">
        <v>262</v>
      </c>
      <c r="E14" s="14">
        <v>13</v>
      </c>
      <c r="F14" s="14">
        <f>C14*E14</f>
        <v>0</v>
      </c>
    </row>
    <row r="15" spans="1:6">
      <c r="A15" s="12"/>
      <c r="B15" s="11" t="s">
        <v>342</v>
      </c>
      <c r="C15" s="13">
        <v>28.7</v>
      </c>
      <c r="D15" s="12" t="s">
        <v>262</v>
      </c>
      <c r="E15" s="14">
        <v>13</v>
      </c>
      <c r="F15" s="14">
        <f>C15*E15</f>
        <v>0</v>
      </c>
    </row>
    <row r="16" spans="1:6">
      <c r="A16" s="12"/>
      <c r="B16" s="11" t="s">
        <v>343</v>
      </c>
      <c r="C16" s="13">
        <f>21+12</f>
        <v>0</v>
      </c>
      <c r="D16" s="12" t="s">
        <v>262</v>
      </c>
      <c r="E16" s="14">
        <v>16</v>
      </c>
      <c r="F16" s="14">
        <f>C16*E16</f>
        <v>0</v>
      </c>
    </row>
    <row r="17" spans="1:6">
      <c r="A17" s="19">
        <v>13.4</v>
      </c>
      <c r="B17" s="11" t="s">
        <v>470</v>
      </c>
      <c r="C17" s="12"/>
      <c r="D17" s="12"/>
      <c r="E17" s="5"/>
      <c r="F17" s="5"/>
    </row>
    <row r="18" spans="1:6">
      <c r="A18" s="12"/>
      <c r="B18" s="11" t="s">
        <v>471</v>
      </c>
      <c r="C18" s="12"/>
      <c r="D18" s="12"/>
      <c r="E18" s="5"/>
      <c r="F18" s="5"/>
    </row>
    <row r="19" spans="1:6">
      <c r="A19" s="12"/>
      <c r="B19" s="11" t="s">
        <v>472</v>
      </c>
      <c r="C19" s="13">
        <v>20.4</v>
      </c>
      <c r="D19" s="12" t="s">
        <v>269</v>
      </c>
      <c r="E19" s="14">
        <v>7.42</v>
      </c>
      <c r="F19" s="14">
        <f>C19*E19</f>
        <v>0</v>
      </c>
    </row>
    <row r="20" spans="1:6">
      <c r="A20" s="19">
        <v>13.5</v>
      </c>
      <c r="B20" s="11" t="s">
        <v>473</v>
      </c>
      <c r="C20" s="12"/>
      <c r="D20" s="12"/>
      <c r="E20" s="5"/>
      <c r="F20" s="5"/>
    </row>
    <row r="21" spans="1:6">
      <c r="A21" s="12"/>
      <c r="B21" s="11" t="s">
        <v>474</v>
      </c>
      <c r="C21" s="13">
        <v>53.9</v>
      </c>
      <c r="D21" s="12" t="s">
        <v>262</v>
      </c>
      <c r="E21" s="14">
        <v>4.24</v>
      </c>
      <c r="F21" s="14">
        <f>C21*E21</f>
        <v>0</v>
      </c>
    </row>
    <row r="22" spans="1:6">
      <c r="A22" s="19">
        <v>13.6</v>
      </c>
      <c r="B22" s="11" t="s">
        <v>475</v>
      </c>
      <c r="C22" s="13">
        <v>18</v>
      </c>
      <c r="D22" s="12" t="s">
        <v>262</v>
      </c>
      <c r="E22" s="14">
        <v>4.24</v>
      </c>
      <c r="F22" s="14">
        <f>C22*E22</f>
        <v>0</v>
      </c>
    </row>
    <row r="23" spans="1:6">
      <c r="A23" s="19">
        <v>13.7</v>
      </c>
      <c r="B23" s="11" t="s">
        <v>476</v>
      </c>
      <c r="C23" s="13">
        <v>18</v>
      </c>
      <c r="D23" s="12" t="s">
        <v>262</v>
      </c>
      <c r="E23" s="14">
        <v>8.48</v>
      </c>
      <c r="F23" s="14">
        <f>C23*E23</f>
        <v>0</v>
      </c>
    </row>
    <row r="24" spans="1:6">
      <c r="A24" s="19">
        <v>13.8</v>
      </c>
      <c r="B24" s="11" t="s">
        <v>477</v>
      </c>
      <c r="C24" s="13">
        <v>126.9</v>
      </c>
      <c r="D24" s="12" t="s">
        <v>262</v>
      </c>
      <c r="E24" s="14">
        <v>6.36</v>
      </c>
      <c r="F24" s="14">
        <f>C24*E24</f>
        <v>0</v>
      </c>
    </row>
    <row r="25" spans="1:6">
      <c r="A25" s="19">
        <v>13.9</v>
      </c>
      <c r="B25" s="11" t="s">
        <v>478</v>
      </c>
      <c r="C25" s="12"/>
      <c r="D25" s="12"/>
      <c r="E25" s="5"/>
      <c r="F25" s="5"/>
    </row>
    <row r="26" spans="1:6">
      <c r="A26" s="12"/>
      <c r="B26" s="11" t="s">
        <v>479</v>
      </c>
      <c r="C26" s="13">
        <v>77.8</v>
      </c>
      <c r="D26" s="12" t="s">
        <v>269</v>
      </c>
      <c r="E26" s="14">
        <v>23.32</v>
      </c>
      <c r="F26" s="14">
        <f>C26*E26</f>
        <v>0</v>
      </c>
    </row>
    <row r="27" spans="1:6">
      <c r="A27" s="13">
        <v>13.1</v>
      </c>
      <c r="B27" s="11" t="s">
        <v>480</v>
      </c>
      <c r="C27" s="13">
        <v>8.4</v>
      </c>
      <c r="D27" s="12" t="s">
        <v>262</v>
      </c>
      <c r="E27" s="14">
        <v>22.26</v>
      </c>
      <c r="F27" s="14">
        <f>C27*E27</f>
        <v>0</v>
      </c>
    </row>
    <row r="28" spans="1:6">
      <c r="A28" s="12"/>
      <c r="B28" s="11"/>
      <c r="C28" s="12"/>
      <c r="D28" s="12"/>
      <c r="E28" s="5"/>
      <c r="F28" s="5"/>
    </row>
    <row r="29" spans="1:6">
      <c r="A29" s="15"/>
      <c r="B29" s="16" t="s">
        <v>223</v>
      </c>
      <c r="C29" s="15"/>
      <c r="D29" s="15"/>
      <c r="E29" s="17"/>
      <c r="F29" s="18">
        <f>SUM(F4:F28)</f>
        <v>0</v>
      </c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  <row r="40" spans="1:6">
      <c r="A40" s="12"/>
      <c r="B40" s="11"/>
      <c r="C40" s="12"/>
      <c r="D40" s="12"/>
      <c r="E40" s="5"/>
      <c r="F40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20" t="s">
        <v>164</v>
      </c>
      <c r="F1" s="20" t="s">
        <v>165</v>
      </c>
    </row>
    <row r="2" spans="1:6">
      <c r="A2" s="12"/>
      <c r="B2" s="11"/>
      <c r="C2" s="12"/>
      <c r="D2" s="12"/>
      <c r="E2" s="14"/>
      <c r="F2" s="14" t="s">
        <v>166</v>
      </c>
    </row>
    <row r="3" spans="1:6">
      <c r="A3" s="8">
        <v>14</v>
      </c>
      <c r="B3" s="7" t="s">
        <v>481</v>
      </c>
      <c r="C3" s="8"/>
      <c r="D3" s="8"/>
      <c r="E3" s="21"/>
      <c r="F3" s="21"/>
    </row>
    <row r="4" spans="1:6">
      <c r="A4" s="12">
        <v>14.1</v>
      </c>
      <c r="B4" s="11" t="s">
        <v>482</v>
      </c>
      <c r="C4" s="12"/>
      <c r="D4" s="12"/>
      <c r="E4" s="14"/>
      <c r="F4" s="14"/>
    </row>
    <row r="5" spans="1:6">
      <c r="A5" s="12"/>
      <c r="B5" s="11" t="s">
        <v>483</v>
      </c>
      <c r="C5" s="12"/>
      <c r="D5" s="12"/>
      <c r="E5" s="14"/>
      <c r="F5" s="14"/>
    </row>
    <row r="6" spans="1:6">
      <c r="A6" s="12"/>
      <c r="B6" s="11" t="s">
        <v>484</v>
      </c>
      <c r="C6" s="12"/>
      <c r="D6" s="12"/>
      <c r="E6" s="14"/>
      <c r="F6" s="14"/>
    </row>
    <row r="7" spans="1:6">
      <c r="A7" s="12"/>
      <c r="B7" s="11" t="s">
        <v>485</v>
      </c>
      <c r="C7" s="12"/>
      <c r="D7" s="12"/>
      <c r="E7" s="14"/>
      <c r="F7" s="14"/>
    </row>
    <row r="8" spans="1:6">
      <c r="A8" s="12" t="s">
        <v>486</v>
      </c>
      <c r="B8" s="11" t="s">
        <v>487</v>
      </c>
      <c r="C8" s="12">
        <v>3</v>
      </c>
      <c r="D8" s="12" t="s">
        <v>488</v>
      </c>
      <c r="E8" s="14">
        <v>480</v>
      </c>
      <c r="F8" s="14">
        <f>C8*E8</f>
        <v>0</v>
      </c>
    </row>
    <row r="9" spans="1:6">
      <c r="A9" s="12" t="s">
        <v>489</v>
      </c>
      <c r="B9" s="11" t="s">
        <v>490</v>
      </c>
      <c r="C9" s="12">
        <v>8</v>
      </c>
      <c r="D9" s="12" t="s">
        <v>488</v>
      </c>
      <c r="E9" s="14">
        <v>510</v>
      </c>
      <c r="F9" s="14">
        <f>C9*E9</f>
        <v>0</v>
      </c>
    </row>
    <row r="10" spans="1:6">
      <c r="A10" s="12"/>
      <c r="B10" s="11" t="s">
        <v>491</v>
      </c>
      <c r="C10" s="12"/>
      <c r="D10" s="12"/>
      <c r="E10" s="14"/>
      <c r="F10" s="14"/>
    </row>
    <row r="11" spans="1:6">
      <c r="A11" s="12"/>
      <c r="B11" s="11" t="s">
        <v>492</v>
      </c>
      <c r="C11" s="12"/>
      <c r="D11" s="12"/>
      <c r="E11" s="14"/>
      <c r="F11" s="14"/>
    </row>
    <row r="12" spans="1:6">
      <c r="A12" s="12"/>
      <c r="B12" s="11" t="s">
        <v>493</v>
      </c>
      <c r="C12" s="12"/>
      <c r="D12" s="12"/>
      <c r="E12" s="14"/>
      <c r="F12" s="14"/>
    </row>
    <row r="13" spans="1:6">
      <c r="A13" s="12"/>
      <c r="B13" s="11" t="s">
        <v>494</v>
      </c>
      <c r="C13" s="12"/>
      <c r="D13" s="12"/>
      <c r="E13" s="14"/>
      <c r="F13" s="14"/>
    </row>
    <row r="14" spans="1:6">
      <c r="A14" s="12">
        <v>14.3</v>
      </c>
      <c r="B14" s="11" t="s">
        <v>495</v>
      </c>
      <c r="C14" s="12">
        <v>16.2</v>
      </c>
      <c r="D14" s="12" t="s">
        <v>262</v>
      </c>
      <c r="E14" s="14">
        <v>275.6</v>
      </c>
      <c r="F14" s="14">
        <f>C14*E14</f>
        <v>0</v>
      </c>
    </row>
    <row r="15" spans="1:6">
      <c r="A15" s="12">
        <v>14.4</v>
      </c>
      <c r="B15" s="11" t="s">
        <v>496</v>
      </c>
      <c r="C15" s="12">
        <v>3.6</v>
      </c>
      <c r="D15" s="12" t="s">
        <v>262</v>
      </c>
      <c r="E15" s="14">
        <v>275.6</v>
      </c>
      <c r="F15" s="14">
        <f>C15*E15</f>
        <v>0</v>
      </c>
    </row>
    <row r="16" spans="1:6">
      <c r="A16" s="12">
        <v>14.5</v>
      </c>
      <c r="B16" s="11" t="s">
        <v>497</v>
      </c>
      <c r="C16" s="12">
        <v>13</v>
      </c>
      <c r="D16" s="12" t="s">
        <v>262</v>
      </c>
      <c r="E16" s="14">
        <v>275.6</v>
      </c>
      <c r="F16" s="14">
        <f>C16*E16</f>
        <v>0</v>
      </c>
    </row>
    <row r="17" spans="1:6">
      <c r="A17" s="12">
        <v>14.6</v>
      </c>
      <c r="B17" s="11" t="s">
        <v>498</v>
      </c>
      <c r="C17" s="12">
        <v>8.800000000000001</v>
      </c>
      <c r="D17" s="12" t="s">
        <v>269</v>
      </c>
      <c r="E17" s="14">
        <v>243.8</v>
      </c>
      <c r="F17" s="14">
        <f>C17*E17</f>
        <v>0</v>
      </c>
    </row>
    <row r="18" spans="1:6">
      <c r="A18" s="12">
        <v>14.7</v>
      </c>
      <c r="B18" s="11" t="s">
        <v>499</v>
      </c>
      <c r="C18" s="12">
        <v>18</v>
      </c>
      <c r="D18" s="12" t="s">
        <v>269</v>
      </c>
      <c r="E18" s="14">
        <v>243.8</v>
      </c>
      <c r="F18" s="14">
        <f>C18*E18</f>
        <v>0</v>
      </c>
    </row>
    <row r="19" spans="1:6">
      <c r="A19" s="12">
        <v>14.8</v>
      </c>
      <c r="B19" s="11" t="s">
        <v>500</v>
      </c>
      <c r="C19" s="12">
        <v>4.2</v>
      </c>
      <c r="D19" s="12" t="s">
        <v>269</v>
      </c>
      <c r="E19" s="14">
        <v>243.8</v>
      </c>
      <c r="F19" s="14">
        <f>C19*E19</f>
        <v>0</v>
      </c>
    </row>
    <row r="20" spans="1:6">
      <c r="A20" s="15"/>
      <c r="B20" s="16" t="s">
        <v>223</v>
      </c>
      <c r="C20" s="15"/>
      <c r="D20" s="15"/>
      <c r="E20" s="18"/>
      <c r="F20" s="18">
        <f>SUM(F4:F19)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15</v>
      </c>
      <c r="B3" s="7" t="s">
        <v>501</v>
      </c>
      <c r="C3" s="8"/>
      <c r="D3" s="8"/>
      <c r="E3" s="9"/>
      <c r="F3" s="9"/>
    </row>
    <row r="4" spans="1:6">
      <c r="A4" s="12"/>
      <c r="B4" s="11" t="s">
        <v>502</v>
      </c>
      <c r="C4" s="12"/>
      <c r="D4" s="12"/>
      <c r="E4" s="5"/>
      <c r="F4" s="5"/>
    </row>
    <row r="5" spans="1:6">
      <c r="A5" s="12"/>
      <c r="B5" s="11" t="s">
        <v>503</v>
      </c>
      <c r="C5" s="12"/>
      <c r="D5" s="12"/>
      <c r="E5" s="5"/>
      <c r="F5" s="5"/>
    </row>
    <row r="6" spans="1:6">
      <c r="A6" s="12"/>
      <c r="B6" s="11" t="s">
        <v>504</v>
      </c>
      <c r="C6" s="12"/>
      <c r="D6" s="12"/>
      <c r="E6" s="5"/>
      <c r="F6" s="5"/>
    </row>
    <row r="7" spans="1:6">
      <c r="A7" s="12"/>
      <c r="B7" s="11" t="s">
        <v>505</v>
      </c>
      <c r="C7" s="12"/>
      <c r="D7" s="12"/>
      <c r="E7" s="5"/>
      <c r="F7" s="5"/>
    </row>
    <row r="8" spans="1:6">
      <c r="A8" s="12"/>
      <c r="B8" s="11" t="s">
        <v>506</v>
      </c>
      <c r="C8" s="12"/>
      <c r="D8" s="12"/>
      <c r="E8" s="5"/>
      <c r="F8" s="5"/>
    </row>
    <row r="9" spans="1:6">
      <c r="A9" s="12"/>
      <c r="B9" s="11" t="s">
        <v>507</v>
      </c>
      <c r="C9" s="12"/>
      <c r="D9" s="12"/>
      <c r="E9" s="5"/>
      <c r="F9" s="5"/>
    </row>
    <row r="10" spans="1:6">
      <c r="A10" s="19">
        <v>15.1</v>
      </c>
      <c r="B10" s="11" t="s">
        <v>508</v>
      </c>
      <c r="C10" s="23">
        <v>2</v>
      </c>
      <c r="D10" s="12" t="s">
        <v>161</v>
      </c>
      <c r="E10" s="14">
        <v>371</v>
      </c>
      <c r="F10" s="14">
        <f>C10*E10</f>
        <v>0</v>
      </c>
    </row>
    <row r="11" spans="1:6">
      <c r="A11" s="19">
        <v>15.2</v>
      </c>
      <c r="B11" s="11" t="s">
        <v>509</v>
      </c>
      <c r="C11" s="23">
        <v>5</v>
      </c>
      <c r="D11" s="12" t="s">
        <v>161</v>
      </c>
      <c r="E11" s="14">
        <v>350</v>
      </c>
      <c r="F11" s="14">
        <f>C11*E11</f>
        <v>0</v>
      </c>
    </row>
    <row r="12" spans="1:6">
      <c r="A12" s="19">
        <v>15.3</v>
      </c>
      <c r="B12" s="11" t="s">
        <v>510</v>
      </c>
      <c r="C12" s="23">
        <v>5</v>
      </c>
      <c r="D12" s="12" t="s">
        <v>161</v>
      </c>
      <c r="E12" s="14">
        <v>350</v>
      </c>
      <c r="F12" s="14">
        <f>C12*E12</f>
        <v>0</v>
      </c>
    </row>
    <row r="13" spans="1:6">
      <c r="A13" s="19">
        <v>15.4</v>
      </c>
      <c r="B13" s="11" t="s">
        <v>511</v>
      </c>
      <c r="C13" s="23">
        <v>5</v>
      </c>
      <c r="D13" s="12" t="s">
        <v>161</v>
      </c>
      <c r="E13" s="14">
        <v>477</v>
      </c>
      <c r="F13" s="14">
        <f>C13*E13</f>
        <v>0</v>
      </c>
    </row>
    <row r="14" spans="1:6">
      <c r="A14" s="19">
        <v>15.5</v>
      </c>
      <c r="B14" s="11" t="s">
        <v>512</v>
      </c>
      <c r="C14" s="12"/>
      <c r="D14" s="12"/>
      <c r="E14" s="5"/>
      <c r="F14" s="5"/>
    </row>
    <row r="15" spans="1:6">
      <c r="A15" s="12"/>
      <c r="B15" s="11" t="s">
        <v>513</v>
      </c>
      <c r="C15" s="23">
        <v>1.2</v>
      </c>
      <c r="D15" s="12" t="s">
        <v>161</v>
      </c>
      <c r="E15" s="14">
        <v>636</v>
      </c>
      <c r="F15" s="14">
        <f>C15*E15</f>
        <v>0</v>
      </c>
    </row>
    <row r="16" spans="1:6">
      <c r="A16" s="19">
        <v>15.6</v>
      </c>
      <c r="B16" s="11" t="s">
        <v>514</v>
      </c>
      <c r="C16" s="23">
        <v>1.2</v>
      </c>
      <c r="D16" s="12" t="s">
        <v>161</v>
      </c>
      <c r="E16" s="14">
        <v>150</v>
      </c>
      <c r="F16" s="14">
        <f>C16*E16</f>
        <v>0</v>
      </c>
    </row>
    <row r="17" spans="1:6">
      <c r="A17" s="19">
        <v>15.7</v>
      </c>
      <c r="B17" s="11" t="s">
        <v>515</v>
      </c>
      <c r="C17" s="23">
        <v>1.2</v>
      </c>
      <c r="D17" s="12" t="s">
        <v>161</v>
      </c>
      <c r="E17" s="14">
        <v>150</v>
      </c>
      <c r="F17" s="14">
        <f>C17*E17</f>
        <v>0</v>
      </c>
    </row>
    <row r="18" spans="1:6">
      <c r="A18" s="19">
        <v>15.8</v>
      </c>
      <c r="B18" s="11" t="s">
        <v>516</v>
      </c>
      <c r="C18" s="12"/>
      <c r="D18" s="12"/>
      <c r="E18" s="5"/>
      <c r="F18" s="5"/>
    </row>
    <row r="19" spans="1:6">
      <c r="A19" s="12"/>
      <c r="B19" s="11" t="s">
        <v>517</v>
      </c>
      <c r="C19" s="23">
        <v>2.4</v>
      </c>
      <c r="D19" s="12" t="s">
        <v>161</v>
      </c>
      <c r="E19" s="14">
        <v>150</v>
      </c>
      <c r="F19" s="14">
        <f>C19*E19</f>
        <v>0</v>
      </c>
    </row>
    <row r="20" spans="1:6">
      <c r="A20" s="19">
        <v>15.9</v>
      </c>
      <c r="B20" s="11" t="s">
        <v>518</v>
      </c>
      <c r="C20" s="23">
        <v>1.2</v>
      </c>
      <c r="D20" s="12" t="s">
        <v>161</v>
      </c>
      <c r="E20" s="14">
        <v>636</v>
      </c>
      <c r="F20" s="14">
        <f>C20*E20</f>
        <v>0</v>
      </c>
    </row>
    <row r="21" spans="1:6">
      <c r="A21" s="13">
        <v>15.1</v>
      </c>
      <c r="B21" s="11" t="s">
        <v>519</v>
      </c>
      <c r="C21" s="23">
        <v>1.2</v>
      </c>
      <c r="D21" s="12" t="s">
        <v>161</v>
      </c>
      <c r="E21" s="14">
        <v>150</v>
      </c>
      <c r="F21" s="14">
        <f>C21*E21</f>
        <v>0</v>
      </c>
    </row>
    <row r="22" spans="1:6">
      <c r="A22" s="13">
        <v>15.11</v>
      </c>
      <c r="B22" s="11" t="s">
        <v>520</v>
      </c>
      <c r="C22" s="23">
        <v>1.2</v>
      </c>
      <c r="D22" s="12" t="s">
        <v>161</v>
      </c>
      <c r="E22" s="14">
        <v>150</v>
      </c>
      <c r="F22" s="14">
        <f>C22*E22</f>
        <v>0</v>
      </c>
    </row>
    <row r="23" spans="1:6">
      <c r="A23" s="13">
        <v>15.12</v>
      </c>
      <c r="B23" s="11" t="s">
        <v>521</v>
      </c>
      <c r="C23" s="23">
        <v>3</v>
      </c>
      <c r="D23" s="12" t="s">
        <v>161</v>
      </c>
      <c r="E23" s="14">
        <v>150</v>
      </c>
      <c r="F23" s="14">
        <f>C23*E23</f>
        <v>0</v>
      </c>
    </row>
    <row r="24" spans="1:6">
      <c r="A24" s="13">
        <v>15.13</v>
      </c>
      <c r="B24" s="11" t="s">
        <v>522</v>
      </c>
      <c r="C24" s="23">
        <v>1.2</v>
      </c>
      <c r="D24" s="12" t="s">
        <v>161</v>
      </c>
      <c r="E24" s="14">
        <v>150</v>
      </c>
      <c r="F24" s="14">
        <f>C24*E24</f>
        <v>0</v>
      </c>
    </row>
    <row r="25" spans="1:6">
      <c r="A25" s="13">
        <v>15.14</v>
      </c>
      <c r="B25" s="11" t="s">
        <v>523</v>
      </c>
      <c r="C25" s="23">
        <v>1</v>
      </c>
      <c r="D25" s="12" t="s">
        <v>175</v>
      </c>
      <c r="E25" s="5">
        <v>300</v>
      </c>
      <c r="F25" s="5">
        <f>C25*E25</f>
        <v>0</v>
      </c>
    </row>
    <row r="26" spans="1:6">
      <c r="A26" s="13">
        <v>15.15</v>
      </c>
      <c r="B26" s="11" t="s">
        <v>524</v>
      </c>
      <c r="C26" s="23">
        <v>1</v>
      </c>
      <c r="D26" s="12" t="s">
        <v>175</v>
      </c>
      <c r="E26" s="5">
        <v>1000</v>
      </c>
      <c r="F26" s="5">
        <f>C26*E26</f>
        <v>0</v>
      </c>
    </row>
    <row r="27" spans="1:6">
      <c r="A27" s="13">
        <v>15.17</v>
      </c>
      <c r="B27" s="11" t="s">
        <v>525</v>
      </c>
      <c r="C27" s="23">
        <v>1</v>
      </c>
      <c r="D27" s="12" t="s">
        <v>175</v>
      </c>
      <c r="E27" s="5">
        <v>1000</v>
      </c>
      <c r="F27" s="5">
        <f>C27*E27</f>
        <v>0</v>
      </c>
    </row>
    <row r="28" spans="1:6">
      <c r="A28" s="12" t="s">
        <v>526</v>
      </c>
      <c r="B28" s="11" t="s">
        <v>527</v>
      </c>
      <c r="C28" s="12">
        <v>5</v>
      </c>
      <c r="D28" s="12" t="s">
        <v>111</v>
      </c>
      <c r="E28" s="14">
        <v>200</v>
      </c>
      <c r="F28" s="14">
        <f>C28*E28</f>
        <v>0</v>
      </c>
    </row>
    <row r="29" spans="1:6">
      <c r="A29" s="15"/>
      <c r="B29" s="16" t="s">
        <v>223</v>
      </c>
      <c r="C29" s="15"/>
      <c r="D29" s="15"/>
      <c r="E29" s="17"/>
      <c r="F29" s="18">
        <f>SUM(F4:F28)</f>
        <v>0</v>
      </c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  <row r="40" spans="1:6">
      <c r="A40" s="12"/>
      <c r="B40" s="11"/>
      <c r="C40" s="12"/>
      <c r="D40" s="12"/>
      <c r="E40" s="5"/>
      <c r="F40" s="5"/>
    </row>
    <row r="41" spans="1:6">
      <c r="A41" s="12"/>
      <c r="B41" s="11"/>
      <c r="C41" s="12"/>
      <c r="D41" s="12"/>
      <c r="E41" s="5"/>
      <c r="F41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16</v>
      </c>
      <c r="B3" s="7" t="s">
        <v>528</v>
      </c>
      <c r="C3" s="8"/>
      <c r="D3" s="8"/>
      <c r="E3" s="9"/>
      <c r="F3" s="9"/>
    </row>
    <row r="4" spans="1:6">
      <c r="A4" s="19" t="s">
        <v>529</v>
      </c>
      <c r="B4" s="11" t="s">
        <v>530</v>
      </c>
      <c r="C4" s="13">
        <v>1</v>
      </c>
      <c r="D4" s="12" t="s">
        <v>111</v>
      </c>
      <c r="E4" s="14">
        <v>2120</v>
      </c>
      <c r="F4" s="14">
        <f>C4*E4</f>
        <v>0</v>
      </c>
    </row>
    <row r="5" spans="1:6">
      <c r="A5" s="19" t="s">
        <v>531</v>
      </c>
      <c r="B5" s="11" t="s">
        <v>532</v>
      </c>
      <c r="C5" s="23">
        <v>1</v>
      </c>
      <c r="D5" s="12" t="s">
        <v>111</v>
      </c>
      <c r="E5" s="14">
        <v>795</v>
      </c>
      <c r="F5" s="14">
        <f>C5*E5</f>
        <v>0</v>
      </c>
    </row>
    <row r="6" spans="1:6">
      <c r="A6" s="19" t="s">
        <v>533</v>
      </c>
      <c r="B6" s="11" t="s">
        <v>534</v>
      </c>
      <c r="C6" s="13">
        <v>6</v>
      </c>
      <c r="D6" s="12" t="s">
        <v>111</v>
      </c>
      <c r="E6" s="14">
        <v>265</v>
      </c>
      <c r="F6" s="14">
        <f>C6*E6</f>
        <v>0</v>
      </c>
    </row>
    <row r="7" spans="1:6">
      <c r="A7" s="19" t="s">
        <v>535</v>
      </c>
      <c r="B7" s="11" t="s">
        <v>536</v>
      </c>
      <c r="C7" s="13">
        <v>35</v>
      </c>
      <c r="D7" s="12" t="s">
        <v>85</v>
      </c>
      <c r="E7" s="14">
        <v>44.52</v>
      </c>
      <c r="F7" s="14">
        <f>C7*E7</f>
        <v>0</v>
      </c>
    </row>
    <row r="8" spans="1:6">
      <c r="A8" s="19" t="s">
        <v>537</v>
      </c>
      <c r="B8" s="11" t="s">
        <v>538</v>
      </c>
      <c r="C8" s="23">
        <v>20</v>
      </c>
      <c r="D8" s="12" t="s">
        <v>85</v>
      </c>
      <c r="E8" s="14">
        <v>44.52</v>
      </c>
      <c r="F8" s="14">
        <f>C8*E8</f>
        <v>0</v>
      </c>
    </row>
    <row r="9" spans="1:6">
      <c r="A9" s="19" t="s">
        <v>539</v>
      </c>
      <c r="B9" s="11" t="s">
        <v>540</v>
      </c>
      <c r="C9" s="23">
        <v>15</v>
      </c>
      <c r="D9" s="12" t="s">
        <v>85</v>
      </c>
      <c r="E9" s="14">
        <v>42.4</v>
      </c>
      <c r="F9" s="14">
        <f>C9*E9</f>
        <v>0</v>
      </c>
    </row>
    <row r="10" spans="1:6">
      <c r="A10" s="19" t="s">
        <v>541</v>
      </c>
      <c r="B10" s="11" t="s">
        <v>542</v>
      </c>
      <c r="C10" s="13">
        <v>5</v>
      </c>
      <c r="D10" s="12" t="s">
        <v>111</v>
      </c>
      <c r="E10" s="14">
        <v>31.8</v>
      </c>
      <c r="F10" s="14">
        <f>C10*E10</f>
        <v>0</v>
      </c>
    </row>
    <row r="11" spans="1:6">
      <c r="A11" s="19" t="s">
        <v>543</v>
      </c>
      <c r="B11" s="11" t="s">
        <v>544</v>
      </c>
      <c r="C11" s="23">
        <v>1</v>
      </c>
      <c r="D11" s="12" t="s">
        <v>545</v>
      </c>
      <c r="E11" s="14">
        <v>800</v>
      </c>
      <c r="F11" s="14">
        <f>C11*E11</f>
        <v>0</v>
      </c>
    </row>
    <row r="12" spans="1:6">
      <c r="A12" s="15"/>
      <c r="B12" s="16" t="s">
        <v>223</v>
      </c>
      <c r="C12" s="15"/>
      <c r="D12" s="15"/>
      <c r="E12" s="17"/>
      <c r="F12" s="18">
        <f>SUM(F4:F11)</f>
        <v>0</v>
      </c>
    </row>
    <row r="13" spans="1:6">
      <c r="A13" s="24">
        <v>17</v>
      </c>
      <c r="B13" s="7" t="s">
        <v>546</v>
      </c>
      <c r="C13" s="8"/>
      <c r="D13" s="8"/>
      <c r="E13" s="9"/>
      <c r="F13" s="9"/>
    </row>
    <row r="14" spans="1:6">
      <c r="A14" s="19" t="s">
        <v>547</v>
      </c>
      <c r="B14" s="11" t="s">
        <v>548</v>
      </c>
      <c r="C14" s="13">
        <v>1</v>
      </c>
      <c r="D14" s="12" t="s">
        <v>175</v>
      </c>
      <c r="E14" s="14">
        <v>28000</v>
      </c>
      <c r="F14" s="14">
        <f>C14*E14</f>
        <v>0</v>
      </c>
    </row>
    <row r="15" spans="1:6">
      <c r="A15" s="19" t="s">
        <v>549</v>
      </c>
      <c r="B15" s="11" t="s">
        <v>550</v>
      </c>
      <c r="C15" s="23">
        <v>1</v>
      </c>
      <c r="D15" s="12" t="s">
        <v>545</v>
      </c>
      <c r="E15" s="14">
        <v>1500</v>
      </c>
      <c r="F15" s="14">
        <f>C15*E15</f>
        <v>0</v>
      </c>
    </row>
    <row r="16" spans="1:6">
      <c r="A16" s="19" t="s">
        <v>551</v>
      </c>
      <c r="B16" s="11" t="s">
        <v>552</v>
      </c>
      <c r="C16" s="23">
        <v>1</v>
      </c>
      <c r="D16" s="12" t="s">
        <v>545</v>
      </c>
      <c r="E16" s="14">
        <v>4000</v>
      </c>
      <c r="F16" s="14">
        <f>C16*E16</f>
        <v>0</v>
      </c>
    </row>
    <row r="17" spans="1:6">
      <c r="A17" s="19" t="s">
        <v>553</v>
      </c>
      <c r="B17" s="11" t="s">
        <v>554</v>
      </c>
      <c r="C17" s="13">
        <v>1</v>
      </c>
      <c r="D17" s="12" t="s">
        <v>545</v>
      </c>
      <c r="E17" s="14">
        <v>2500</v>
      </c>
      <c r="F17" s="14">
        <f>C17*E17</f>
        <v>0</v>
      </c>
    </row>
    <row r="18" spans="1:6">
      <c r="A18" s="19" t="s">
        <v>555</v>
      </c>
      <c r="B18" s="11" t="s">
        <v>556</v>
      </c>
      <c r="C18" s="23">
        <v>1</v>
      </c>
      <c r="D18" s="12" t="s">
        <v>545</v>
      </c>
      <c r="E18" s="14">
        <v>4000</v>
      </c>
      <c r="F18" s="14">
        <f>C18*E18</f>
        <v>0</v>
      </c>
    </row>
    <row r="19" spans="1:6">
      <c r="A19" s="19" t="s">
        <v>557</v>
      </c>
      <c r="B19" s="11" t="s">
        <v>558</v>
      </c>
      <c r="C19" s="13">
        <v>1</v>
      </c>
      <c r="D19" s="12" t="s">
        <v>545</v>
      </c>
      <c r="E19" s="14">
        <v>2800</v>
      </c>
      <c r="F19" s="14">
        <f>C19*E19</f>
        <v>0</v>
      </c>
    </row>
    <row r="20" spans="1:6">
      <c r="A20" s="19" t="s">
        <v>559</v>
      </c>
      <c r="B20" s="11" t="s">
        <v>560</v>
      </c>
      <c r="C20" s="13">
        <v>1</v>
      </c>
      <c r="D20" s="12" t="s">
        <v>545</v>
      </c>
      <c r="E20" s="14">
        <v>1000</v>
      </c>
      <c r="F20" s="14">
        <f>C20*E20</f>
        <v>0</v>
      </c>
    </row>
    <row r="21" spans="1:6">
      <c r="A21" s="23" t="s">
        <v>561</v>
      </c>
      <c r="B21" s="11" t="s">
        <v>562</v>
      </c>
      <c r="C21" s="13">
        <v>1</v>
      </c>
      <c r="D21" s="12" t="s">
        <v>563</v>
      </c>
      <c r="E21" s="14">
        <v>600</v>
      </c>
      <c r="F21" s="14">
        <f>C21*E21</f>
        <v>0</v>
      </c>
    </row>
    <row r="22" spans="1:6">
      <c r="A22" s="15"/>
      <c r="B22" s="16" t="s">
        <v>223</v>
      </c>
      <c r="C22" s="15"/>
      <c r="D22" s="15"/>
      <c r="E22" s="17"/>
      <c r="F22" s="18">
        <f>SUM(F14:F21)</f>
        <v>0</v>
      </c>
    </row>
    <row r="23" spans="1:6">
      <c r="A23" s="12"/>
      <c r="B23" s="11"/>
      <c r="C23" s="12"/>
      <c r="D23" s="12"/>
      <c r="E23" s="5"/>
      <c r="F23" s="5"/>
    </row>
    <row r="24" spans="1:6">
      <c r="A24" s="12"/>
      <c r="B24" s="11"/>
      <c r="C24" s="12"/>
      <c r="D24" s="12"/>
      <c r="E24" s="5"/>
      <c r="F24" s="5"/>
    </row>
    <row r="25" spans="1:6">
      <c r="A25" s="12"/>
      <c r="B25" s="11"/>
      <c r="C25" s="12"/>
      <c r="D25" s="12"/>
      <c r="E25" s="5"/>
      <c r="F25" s="5"/>
    </row>
    <row r="26" spans="1:6">
      <c r="A26" s="12"/>
      <c r="B26" s="11"/>
      <c r="C26" s="12"/>
      <c r="D26" s="12"/>
      <c r="E26" s="5"/>
      <c r="F26" s="5"/>
    </row>
    <row r="27" spans="1:6">
      <c r="A27" s="12"/>
      <c r="B27" s="11"/>
      <c r="C27" s="12"/>
      <c r="D27" s="12"/>
      <c r="E27" s="5"/>
      <c r="F27" s="5"/>
    </row>
    <row r="28" spans="1:6">
      <c r="A28" s="12"/>
      <c r="B28" s="11"/>
      <c r="C28" s="12"/>
      <c r="D28" s="12"/>
      <c r="E28" s="5"/>
      <c r="F28" s="5"/>
    </row>
    <row r="29" spans="1:6">
      <c r="A29" s="12"/>
      <c r="B29" s="11"/>
      <c r="C29" s="12"/>
      <c r="D29" s="12"/>
      <c r="E29" s="5"/>
      <c r="F29" s="5"/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18</v>
      </c>
      <c r="B3" s="7" t="s">
        <v>564</v>
      </c>
      <c r="C3" s="8"/>
      <c r="D3" s="8"/>
      <c r="E3" s="9"/>
      <c r="F3" s="9"/>
    </row>
    <row r="4" spans="1:6">
      <c r="A4" s="12"/>
      <c r="B4" s="11" t="s">
        <v>565</v>
      </c>
      <c r="C4" s="12"/>
      <c r="D4" s="12"/>
      <c r="E4" s="5"/>
      <c r="F4" s="5"/>
    </row>
    <row r="5" spans="1:6">
      <c r="A5" s="12"/>
      <c r="B5" s="11" t="s">
        <v>566</v>
      </c>
      <c r="C5" s="12"/>
      <c r="D5" s="12"/>
      <c r="E5" s="5"/>
      <c r="F5" s="5"/>
    </row>
    <row r="6" spans="1:6">
      <c r="A6" s="12"/>
      <c r="B6" s="11" t="s">
        <v>567</v>
      </c>
      <c r="C6" s="12"/>
      <c r="D6" s="12"/>
      <c r="E6" s="5"/>
      <c r="F6" s="5"/>
    </row>
    <row r="7" spans="1:6">
      <c r="A7" s="12"/>
      <c r="B7" s="11" t="s">
        <v>568</v>
      </c>
      <c r="C7" s="12"/>
      <c r="D7" s="12"/>
      <c r="E7" s="5"/>
      <c r="F7" s="5"/>
    </row>
    <row r="8" spans="1:6">
      <c r="A8" s="19" t="s">
        <v>569</v>
      </c>
      <c r="B8" s="11" t="s">
        <v>570</v>
      </c>
      <c r="C8" s="23">
        <v>1</v>
      </c>
      <c r="D8" s="12" t="s">
        <v>111</v>
      </c>
      <c r="E8" s="14">
        <v>1500</v>
      </c>
      <c r="F8" s="14">
        <f>C8*E8</f>
        <v>0</v>
      </c>
    </row>
    <row r="9" spans="1:6">
      <c r="A9" s="19" t="s">
        <v>571</v>
      </c>
      <c r="B9" s="11" t="s">
        <v>572</v>
      </c>
      <c r="C9" s="23">
        <v>1</v>
      </c>
      <c r="D9" s="12" t="s">
        <v>111</v>
      </c>
      <c r="E9" s="14">
        <v>2200</v>
      </c>
      <c r="F9" s="14">
        <f>C9*E9</f>
        <v>0</v>
      </c>
    </row>
    <row r="10" spans="1:6">
      <c r="A10" s="19" t="s">
        <v>573</v>
      </c>
      <c r="B10" s="11" t="s">
        <v>574</v>
      </c>
      <c r="C10" s="23">
        <v>2</v>
      </c>
      <c r="D10" s="12" t="s">
        <v>111</v>
      </c>
      <c r="E10" s="14">
        <v>800</v>
      </c>
      <c r="F10" s="14">
        <f>C10*E10</f>
        <v>0</v>
      </c>
    </row>
    <row r="11" spans="1:6">
      <c r="A11" s="19" t="s">
        <v>575</v>
      </c>
      <c r="B11" s="11" t="s">
        <v>576</v>
      </c>
      <c r="C11" s="23">
        <v>1</v>
      </c>
      <c r="D11" s="12" t="s">
        <v>111</v>
      </c>
      <c r="E11" s="14">
        <v>5500</v>
      </c>
      <c r="F11" s="14">
        <f>C11*E11</f>
        <v>0</v>
      </c>
    </row>
    <row r="12" spans="1:6">
      <c r="A12" s="19" t="s">
        <v>577</v>
      </c>
      <c r="B12" s="11" t="s">
        <v>578</v>
      </c>
      <c r="C12" s="23">
        <v>1</v>
      </c>
      <c r="D12" s="12" t="s">
        <v>111</v>
      </c>
      <c r="E12" s="14">
        <v>1900</v>
      </c>
      <c r="F12" s="14">
        <f>C12*E12</f>
        <v>0</v>
      </c>
    </row>
    <row r="13" spans="1:6">
      <c r="A13" s="19" t="s">
        <v>579</v>
      </c>
      <c r="B13" s="11" t="s">
        <v>580</v>
      </c>
      <c r="C13" s="23">
        <v>1</v>
      </c>
      <c r="D13" s="12" t="s">
        <v>111</v>
      </c>
      <c r="E13" s="14">
        <v>3200</v>
      </c>
      <c r="F13" s="14">
        <f>C13*E13</f>
        <v>0</v>
      </c>
    </row>
    <row r="14" spans="1:6">
      <c r="A14" s="19" t="s">
        <v>581</v>
      </c>
      <c r="B14" s="11" t="s">
        <v>582</v>
      </c>
      <c r="C14" s="13">
        <v>2</v>
      </c>
      <c r="D14" s="12" t="s">
        <v>111</v>
      </c>
      <c r="E14" s="14">
        <v>1800</v>
      </c>
      <c r="F14" s="14">
        <f>C14*E14</f>
        <v>0</v>
      </c>
    </row>
    <row r="15" spans="1:6">
      <c r="A15" s="19" t="s">
        <v>583</v>
      </c>
      <c r="B15" s="11" t="s">
        <v>584</v>
      </c>
      <c r="C15" s="23">
        <v>1</v>
      </c>
      <c r="D15" s="12" t="s">
        <v>111</v>
      </c>
      <c r="E15" s="14">
        <v>2200</v>
      </c>
      <c r="F15" s="14">
        <f>C15*E15</f>
        <v>0</v>
      </c>
    </row>
    <row r="16" spans="1:6">
      <c r="A16" s="19" t="s">
        <v>585</v>
      </c>
      <c r="B16" s="11" t="s">
        <v>586</v>
      </c>
      <c r="C16" s="23">
        <v>1</v>
      </c>
      <c r="D16" s="12" t="s">
        <v>111</v>
      </c>
      <c r="E16" s="14">
        <v>1100</v>
      </c>
      <c r="F16" s="14">
        <f>C16*E16</f>
        <v>0</v>
      </c>
    </row>
    <row r="17" spans="1:6">
      <c r="A17" s="19" t="s">
        <v>587</v>
      </c>
      <c r="B17" s="11" t="s">
        <v>588</v>
      </c>
      <c r="C17" s="23">
        <v>2</v>
      </c>
      <c r="D17" s="12" t="s">
        <v>111</v>
      </c>
      <c r="E17" s="14">
        <v>600</v>
      </c>
      <c r="F17" s="14">
        <f>C17*E17</f>
        <v>0</v>
      </c>
    </row>
    <row r="18" spans="1:6">
      <c r="A18" s="19" t="s">
        <v>589</v>
      </c>
      <c r="B18" s="11" t="s">
        <v>590</v>
      </c>
      <c r="C18" s="23">
        <v>3</v>
      </c>
      <c r="D18" s="12" t="s">
        <v>111</v>
      </c>
      <c r="E18" s="14">
        <v>480</v>
      </c>
      <c r="F18" s="14">
        <f>C18*E18</f>
        <v>0</v>
      </c>
    </row>
    <row r="19" spans="1:6">
      <c r="A19" s="13" t="s">
        <v>591</v>
      </c>
      <c r="B19" s="11" t="s">
        <v>592</v>
      </c>
      <c r="C19" s="23">
        <v>1</v>
      </c>
      <c r="D19" s="12" t="s">
        <v>111</v>
      </c>
      <c r="E19" s="14">
        <v>7500</v>
      </c>
      <c r="F19" s="14">
        <f>C19*E19</f>
        <v>0</v>
      </c>
    </row>
    <row r="20" spans="1:6">
      <c r="A20" s="13" t="s">
        <v>593</v>
      </c>
      <c r="B20" s="11" t="s">
        <v>594</v>
      </c>
      <c r="C20" s="23">
        <v>1</v>
      </c>
      <c r="D20" s="12" t="s">
        <v>111</v>
      </c>
      <c r="E20" s="14">
        <v>4200</v>
      </c>
      <c r="F20" s="14">
        <f>C20*E20</f>
        <v>0</v>
      </c>
    </row>
    <row r="21" spans="1:6">
      <c r="A21" s="19" t="s">
        <v>595</v>
      </c>
      <c r="B21" s="11" t="s">
        <v>596</v>
      </c>
      <c r="C21" s="13">
        <v>1</v>
      </c>
      <c r="D21" s="12" t="s">
        <v>111</v>
      </c>
      <c r="E21" s="14">
        <v>8000</v>
      </c>
      <c r="F21" s="14">
        <f>C21*E21</f>
        <v>0</v>
      </c>
    </row>
    <row r="22" spans="1:6">
      <c r="A22" s="19" t="s">
        <v>597</v>
      </c>
      <c r="B22" s="11" t="s">
        <v>598</v>
      </c>
      <c r="C22" s="13">
        <v>1</v>
      </c>
      <c r="D22" s="12" t="s">
        <v>111</v>
      </c>
      <c r="E22" s="14">
        <v>2500</v>
      </c>
      <c r="F22" s="14">
        <f>C22*E22</f>
        <v>0</v>
      </c>
    </row>
    <row r="23" spans="1:6">
      <c r="A23" s="23" t="s">
        <v>599</v>
      </c>
      <c r="B23" s="11" t="s">
        <v>600</v>
      </c>
      <c r="C23" s="13">
        <v>1</v>
      </c>
      <c r="D23" s="12" t="s">
        <v>111</v>
      </c>
      <c r="E23" s="14">
        <v>4500</v>
      </c>
      <c r="F23" s="14">
        <f>C23*E23</f>
        <v>0</v>
      </c>
    </row>
    <row r="24" spans="1:6">
      <c r="A24" s="19" t="s">
        <v>601</v>
      </c>
      <c r="B24" s="11" t="s">
        <v>602</v>
      </c>
      <c r="C24" s="13">
        <v>3</v>
      </c>
      <c r="D24" s="12" t="s">
        <v>111</v>
      </c>
      <c r="E24" s="14">
        <v>950</v>
      </c>
      <c r="F24" s="14">
        <f>C24*E24</f>
        <v>0</v>
      </c>
    </row>
    <row r="25" spans="1:6">
      <c r="A25" s="15"/>
      <c r="B25" s="16" t="s">
        <v>223</v>
      </c>
      <c r="C25" s="15"/>
      <c r="D25" s="15"/>
      <c r="E25" s="17"/>
      <c r="F25" s="18">
        <f>SUM(F8:F24)</f>
        <v>0</v>
      </c>
    </row>
    <row r="26" spans="1:6">
      <c r="A26" s="12"/>
      <c r="B26" s="11"/>
      <c r="C26" s="12"/>
      <c r="D26" s="12"/>
      <c r="E26" s="5"/>
      <c r="F26" s="5"/>
    </row>
    <row r="27" spans="1:6">
      <c r="A27" s="12"/>
      <c r="B27" s="11"/>
      <c r="C27" s="12"/>
      <c r="D27" s="12"/>
      <c r="E27" s="5"/>
      <c r="F27" s="5"/>
    </row>
    <row r="28" spans="1:6">
      <c r="A28" s="12"/>
      <c r="B28" s="11"/>
      <c r="C28" s="12"/>
      <c r="D28" s="12"/>
      <c r="E28" s="5"/>
      <c r="F28" s="5"/>
    </row>
    <row r="29" spans="1:6">
      <c r="A29" s="12"/>
      <c r="B29" s="11"/>
      <c r="C29" s="12"/>
      <c r="D29" s="12"/>
      <c r="E29" s="5"/>
      <c r="F29" s="5"/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  <row r="40" spans="1:6">
      <c r="A40" s="12"/>
      <c r="B40" s="11"/>
      <c r="C40" s="12"/>
      <c r="D40" s="12"/>
      <c r="E40" s="5"/>
      <c r="F40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20</v>
      </c>
      <c r="B3" s="7" t="s">
        <v>603</v>
      </c>
      <c r="C3" s="8"/>
      <c r="D3" s="8"/>
      <c r="E3" s="9"/>
      <c r="F3" s="9"/>
    </row>
    <row r="4" spans="1:6">
      <c r="A4" s="12"/>
      <c r="B4" s="11" t="s">
        <v>604</v>
      </c>
      <c r="C4" s="12"/>
      <c r="D4" s="12"/>
      <c r="E4" s="5"/>
      <c r="F4" s="5"/>
    </row>
    <row r="5" spans="1:6">
      <c r="A5" s="12"/>
      <c r="B5" s="11" t="s">
        <v>605</v>
      </c>
      <c r="C5" s="12"/>
      <c r="D5" s="12"/>
      <c r="E5" s="5"/>
      <c r="F5" s="5"/>
    </row>
    <row r="6" spans="1:6">
      <c r="A6" s="12"/>
      <c r="B6" s="11" t="s">
        <v>606</v>
      </c>
      <c r="C6" s="12"/>
      <c r="D6" s="12"/>
      <c r="E6" s="5"/>
      <c r="F6" s="5"/>
    </row>
    <row r="7" spans="1:6">
      <c r="A7" s="12">
        <v>20.1</v>
      </c>
      <c r="B7" s="11" t="s">
        <v>607</v>
      </c>
      <c r="C7" s="12"/>
      <c r="D7" s="12"/>
      <c r="E7" s="5"/>
      <c r="F7" s="5"/>
    </row>
    <row r="8" spans="1:6">
      <c r="A8" s="12"/>
      <c r="B8" s="11" t="s">
        <v>608</v>
      </c>
      <c r="C8" s="12">
        <v>58.7</v>
      </c>
      <c r="D8" s="12" t="s">
        <v>262</v>
      </c>
      <c r="E8" s="14">
        <v>33.92</v>
      </c>
      <c r="F8" s="14">
        <f>C8*E8</f>
        <v>0</v>
      </c>
    </row>
    <row r="9" spans="1:6">
      <c r="A9" s="12">
        <v>20.2</v>
      </c>
      <c r="B9" s="11" t="s">
        <v>609</v>
      </c>
      <c r="C9" s="12"/>
      <c r="D9" s="12"/>
      <c r="E9" s="5"/>
      <c r="F9" s="5"/>
    </row>
    <row r="10" spans="1:6">
      <c r="A10" s="12"/>
      <c r="B10" s="11" t="s">
        <v>610</v>
      </c>
      <c r="C10" s="12">
        <v>233.5</v>
      </c>
      <c r="D10" s="12" t="s">
        <v>269</v>
      </c>
      <c r="E10" s="14">
        <v>19.08</v>
      </c>
      <c r="F10" s="14">
        <f>C10*E10</f>
        <v>0</v>
      </c>
    </row>
    <row r="11" spans="1:6">
      <c r="A11" s="12">
        <v>20.3</v>
      </c>
      <c r="B11" s="11" t="s">
        <v>611</v>
      </c>
      <c r="C11" s="12"/>
      <c r="D11" s="12"/>
      <c r="E11" s="5"/>
      <c r="F11" s="5"/>
    </row>
    <row r="12" spans="1:6">
      <c r="A12" s="12"/>
      <c r="B12" s="11" t="s">
        <v>612</v>
      </c>
      <c r="C12" s="12">
        <v>20.4</v>
      </c>
      <c r="D12" s="12" t="s">
        <v>229</v>
      </c>
      <c r="E12" s="14">
        <v>111.3</v>
      </c>
      <c r="F12" s="14">
        <f>C12*E12</f>
        <v>0</v>
      </c>
    </row>
    <row r="13" spans="1:6">
      <c r="A13" s="12">
        <v>20.4</v>
      </c>
      <c r="B13" s="11" t="s">
        <v>613</v>
      </c>
      <c r="C13" s="12">
        <v>24</v>
      </c>
      <c r="D13" s="12" t="s">
        <v>229</v>
      </c>
      <c r="E13" s="14">
        <v>111.3</v>
      </c>
      <c r="F13" s="14">
        <f>C13*E13</f>
        <v>0</v>
      </c>
    </row>
    <row r="14" spans="1:6">
      <c r="A14" s="12">
        <v>20.5</v>
      </c>
      <c r="B14" s="11" t="s">
        <v>614</v>
      </c>
      <c r="C14" s="12">
        <f>1930*1.05</f>
        <v>0</v>
      </c>
      <c r="D14" s="12" t="s">
        <v>615</v>
      </c>
      <c r="E14" s="14">
        <v>1.27</v>
      </c>
      <c r="F14" s="14">
        <f>C14*E14</f>
        <v>0</v>
      </c>
    </row>
    <row r="15" spans="1:6">
      <c r="A15" s="12">
        <v>20.6</v>
      </c>
      <c r="B15" s="11" t="s">
        <v>616</v>
      </c>
      <c r="C15" s="12">
        <v>9.6</v>
      </c>
      <c r="D15" s="12" t="s">
        <v>617</v>
      </c>
      <c r="E15" s="14">
        <v>31.8</v>
      </c>
      <c r="F15" s="14">
        <f>C15*E15</f>
        <v>0</v>
      </c>
    </row>
    <row r="16" spans="1:6">
      <c r="A16" s="12">
        <v>20.7</v>
      </c>
      <c r="B16" s="11" t="s">
        <v>618</v>
      </c>
      <c r="C16" s="12"/>
      <c r="D16" s="12"/>
      <c r="E16" s="5"/>
      <c r="F16" s="5"/>
    </row>
    <row r="17" spans="1:6">
      <c r="A17" s="12"/>
      <c r="B17" s="11" t="s">
        <v>619</v>
      </c>
      <c r="C17" s="12">
        <v>71.90000000000001</v>
      </c>
      <c r="D17" s="12" t="s">
        <v>269</v>
      </c>
      <c r="E17" s="14">
        <v>11.66</v>
      </c>
      <c r="F17" s="14">
        <f>C17*E17</f>
        <v>0</v>
      </c>
    </row>
    <row r="18" spans="1:6">
      <c r="A18" s="12">
        <v>20.8</v>
      </c>
      <c r="B18" s="11" t="s">
        <v>620</v>
      </c>
      <c r="C18" s="12">
        <v>106.6</v>
      </c>
      <c r="D18" s="12" t="s">
        <v>269</v>
      </c>
      <c r="E18" s="14">
        <v>11.66</v>
      </c>
      <c r="F18" s="14">
        <f>C18*E18</f>
        <v>0</v>
      </c>
    </row>
    <row r="19" spans="1:6">
      <c r="A19" s="12">
        <v>20.9</v>
      </c>
      <c r="B19" s="11" t="s">
        <v>621</v>
      </c>
      <c r="C19" s="12"/>
      <c r="D19" s="12"/>
      <c r="E19" s="5"/>
      <c r="F19" s="5"/>
    </row>
    <row r="20" spans="1:6">
      <c r="A20" s="12"/>
      <c r="B20" s="11" t="s">
        <v>622</v>
      </c>
      <c r="C20" s="12">
        <f>33+16</f>
        <v>0</v>
      </c>
      <c r="D20" s="12" t="s">
        <v>262</v>
      </c>
      <c r="E20" s="14">
        <v>11.66</v>
      </c>
      <c r="F20" s="14">
        <f>C20*E20</f>
        <v>0</v>
      </c>
    </row>
    <row r="21" spans="1:6">
      <c r="A21" s="12">
        <v>20.11</v>
      </c>
      <c r="B21" s="11" t="s">
        <v>623</v>
      </c>
      <c r="C21" s="12">
        <v>42</v>
      </c>
      <c r="D21" s="12" t="s">
        <v>85</v>
      </c>
      <c r="E21" s="14">
        <v>65</v>
      </c>
      <c r="F21" s="14">
        <f>C21*E21</f>
        <v>0</v>
      </c>
    </row>
    <row r="22" spans="1:6">
      <c r="A22" s="15"/>
      <c r="B22" s="16" t="s">
        <v>223</v>
      </c>
      <c r="C22" s="15"/>
      <c r="D22" s="15"/>
      <c r="E22" s="17"/>
      <c r="F22" s="18">
        <f>SUM(F4:F21)</f>
        <v>0</v>
      </c>
    </row>
    <row r="23" spans="1:6">
      <c r="A23" s="12"/>
      <c r="B23" s="11"/>
      <c r="C23" s="12"/>
      <c r="D23" s="12"/>
      <c r="E23" s="5"/>
      <c r="F23" s="5"/>
    </row>
    <row r="24" spans="1:6">
      <c r="A24" s="8">
        <v>21</v>
      </c>
      <c r="B24" s="7" t="s">
        <v>624</v>
      </c>
      <c r="C24" s="8"/>
      <c r="D24" s="8"/>
      <c r="E24" s="9"/>
      <c r="F24" s="9"/>
    </row>
    <row r="25" spans="1:6">
      <c r="A25" s="12"/>
      <c r="B25" s="11" t="s">
        <v>625</v>
      </c>
      <c r="C25" s="12"/>
      <c r="D25" s="12"/>
      <c r="E25" s="5"/>
      <c r="F25" s="5"/>
    </row>
    <row r="26" spans="1:6">
      <c r="A26" s="12"/>
      <c r="B26" s="11" t="s">
        <v>626</v>
      </c>
      <c r="C26" s="12"/>
      <c r="D26" s="12"/>
      <c r="E26" s="5"/>
      <c r="F26" s="5"/>
    </row>
    <row r="27" spans="1:6">
      <c r="A27" s="12"/>
      <c r="B27" s="11" t="s">
        <v>627</v>
      </c>
      <c r="C27" s="12"/>
      <c r="D27" s="12"/>
      <c r="E27" s="5"/>
      <c r="F27" s="5"/>
    </row>
    <row r="28" spans="1:6">
      <c r="A28" s="12"/>
      <c r="B28" s="11" t="s">
        <v>628</v>
      </c>
      <c r="C28" s="12"/>
      <c r="D28" s="12"/>
      <c r="E28" s="5"/>
      <c r="F28" s="5"/>
    </row>
    <row r="29" spans="1:6">
      <c r="A29" s="12"/>
      <c r="B29" s="11" t="s">
        <v>629</v>
      </c>
      <c r="C29" s="12"/>
      <c r="D29" s="12"/>
      <c r="E29" s="5"/>
      <c r="F29" s="5"/>
    </row>
    <row r="30" spans="1:6">
      <c r="A30" s="12">
        <v>21.1</v>
      </c>
      <c r="B30" s="11" t="s">
        <v>630</v>
      </c>
      <c r="C30" s="12" t="s">
        <v>175</v>
      </c>
      <c r="D30" s="12"/>
      <c r="E30" s="14">
        <v>681</v>
      </c>
      <c r="F30" s="14">
        <f>E30</f>
        <v>0</v>
      </c>
    </row>
    <row r="31" spans="1:6">
      <c r="A31" s="12">
        <v>21.2</v>
      </c>
      <c r="B31" s="11" t="s">
        <v>631</v>
      </c>
      <c r="C31" s="12" t="s">
        <v>175</v>
      </c>
      <c r="D31" s="12"/>
      <c r="E31" s="14">
        <v>681</v>
      </c>
      <c r="F31" s="14">
        <f>E31</f>
        <v>0</v>
      </c>
    </row>
    <row r="32" spans="1:6">
      <c r="A32" s="12">
        <v>21.3</v>
      </c>
      <c r="B32" s="11" t="s">
        <v>632</v>
      </c>
      <c r="C32" s="12" t="s">
        <v>175</v>
      </c>
      <c r="D32" s="12"/>
      <c r="E32" s="14">
        <v>681</v>
      </c>
      <c r="F32" s="14">
        <f>E32</f>
        <v>0</v>
      </c>
    </row>
    <row r="33" spans="1:6">
      <c r="A33" s="12">
        <v>21.4</v>
      </c>
      <c r="B33" s="11" t="s">
        <v>633</v>
      </c>
      <c r="C33" s="12" t="s">
        <v>175</v>
      </c>
      <c r="D33" s="12"/>
      <c r="E33" s="14">
        <v>681</v>
      </c>
      <c r="F33" s="14">
        <f>E33</f>
        <v>0</v>
      </c>
    </row>
    <row r="34" spans="1:6">
      <c r="A34" s="12">
        <v>21.5</v>
      </c>
      <c r="B34" s="11" t="s">
        <v>634</v>
      </c>
      <c r="C34" s="12" t="s">
        <v>175</v>
      </c>
      <c r="D34" s="12"/>
      <c r="E34" s="14">
        <v>681</v>
      </c>
      <c r="F34" s="14">
        <f>E34</f>
        <v>0</v>
      </c>
    </row>
    <row r="35" spans="1:6">
      <c r="A35" s="12">
        <v>21.6</v>
      </c>
      <c r="B35" s="11" t="s">
        <v>635</v>
      </c>
      <c r="C35" s="12" t="s">
        <v>175</v>
      </c>
      <c r="D35" s="12"/>
      <c r="E35" s="14">
        <v>681</v>
      </c>
      <c r="F35" s="14">
        <f>E35</f>
        <v>0</v>
      </c>
    </row>
    <row r="36" spans="1:6">
      <c r="A36" s="12">
        <v>21.7</v>
      </c>
      <c r="B36" s="11" t="s">
        <v>636</v>
      </c>
      <c r="C36" s="12" t="s">
        <v>175</v>
      </c>
      <c r="D36" s="12"/>
      <c r="E36" s="14">
        <v>681</v>
      </c>
      <c r="F36" s="14">
        <f>E36</f>
        <v>0</v>
      </c>
    </row>
    <row r="37" spans="1:6">
      <c r="A37" s="15"/>
      <c r="B37" s="16" t="s">
        <v>223</v>
      </c>
      <c r="C37" s="15"/>
      <c r="D37" s="15"/>
      <c r="E37" s="17"/>
      <c r="F37" s="18">
        <f>SUM(F24:F36)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22">
        <v>22</v>
      </c>
      <c r="B3" s="7" t="s">
        <v>637</v>
      </c>
      <c r="C3" s="8"/>
      <c r="D3" s="8"/>
      <c r="E3" s="9"/>
      <c r="F3" s="9"/>
    </row>
    <row r="4" spans="1:6">
      <c r="A4" s="19">
        <v>22.1</v>
      </c>
      <c r="B4" s="11" t="s">
        <v>638</v>
      </c>
      <c r="C4" s="13">
        <v>1</v>
      </c>
      <c r="D4" s="12" t="s">
        <v>175</v>
      </c>
      <c r="E4" s="14">
        <v>2200</v>
      </c>
      <c r="F4" s="14">
        <f>C4*E4</f>
        <v>0</v>
      </c>
    </row>
    <row r="5" spans="1:6">
      <c r="A5" s="19">
        <v>22.2</v>
      </c>
      <c r="B5" s="11" t="s">
        <v>639</v>
      </c>
      <c r="C5" s="13">
        <v>1</v>
      </c>
      <c r="D5" s="12" t="s">
        <v>175</v>
      </c>
      <c r="E5" s="14">
        <v>12000</v>
      </c>
      <c r="F5" s="14">
        <f>C5*E5</f>
        <v>0</v>
      </c>
    </row>
    <row r="6" spans="1:6">
      <c r="A6" s="19">
        <v>22.3</v>
      </c>
      <c r="B6" s="11" t="s">
        <v>640</v>
      </c>
      <c r="C6" s="13">
        <v>1</v>
      </c>
      <c r="D6" s="12" t="s">
        <v>175</v>
      </c>
      <c r="E6" s="14">
        <v>6000</v>
      </c>
      <c r="F6" s="14">
        <f>C6*E6</f>
        <v>0</v>
      </c>
    </row>
    <row r="7" spans="1:6">
      <c r="A7" s="19">
        <v>22.4</v>
      </c>
      <c r="B7" s="11" t="s">
        <v>641</v>
      </c>
      <c r="C7" s="13">
        <v>1</v>
      </c>
      <c r="D7" s="12" t="s">
        <v>175</v>
      </c>
      <c r="E7" s="14">
        <v>20000</v>
      </c>
      <c r="F7" s="14">
        <f>C7*E7</f>
        <v>0</v>
      </c>
    </row>
    <row r="8" spans="1:6">
      <c r="A8" s="19">
        <v>22.5</v>
      </c>
      <c r="B8" s="11" t="s">
        <v>642</v>
      </c>
      <c r="C8" s="13">
        <v>1</v>
      </c>
      <c r="D8" s="12" t="s">
        <v>175</v>
      </c>
      <c r="E8" s="14">
        <v>3500</v>
      </c>
      <c r="F8" s="14">
        <f>C8*E8</f>
        <v>0</v>
      </c>
    </row>
    <row r="9" spans="1:6">
      <c r="A9" s="19">
        <v>22.6</v>
      </c>
      <c r="B9" s="11" t="s">
        <v>643</v>
      </c>
      <c r="C9" s="13">
        <v>1</v>
      </c>
      <c r="D9" s="12" t="s">
        <v>175</v>
      </c>
      <c r="E9" s="14">
        <v>20000</v>
      </c>
      <c r="F9" s="14">
        <f>C9*E9</f>
        <v>0</v>
      </c>
    </row>
    <row r="10" spans="1:6">
      <c r="A10" s="19">
        <v>22.7</v>
      </c>
      <c r="B10" s="11" t="s">
        <v>644</v>
      </c>
      <c r="C10" s="13">
        <v>1</v>
      </c>
      <c r="D10" s="12" t="s">
        <v>175</v>
      </c>
      <c r="E10" s="14">
        <v>3500</v>
      </c>
      <c r="F10" s="14">
        <f>C10*E10</f>
        <v>0</v>
      </c>
    </row>
    <row r="11" spans="1:6">
      <c r="A11" s="19">
        <v>22.8</v>
      </c>
      <c r="B11" s="11" t="s">
        <v>645</v>
      </c>
      <c r="C11" s="13">
        <v>1</v>
      </c>
      <c r="D11" s="12" t="s">
        <v>175</v>
      </c>
      <c r="E11" s="14">
        <v>8000</v>
      </c>
      <c r="F11" s="14">
        <f>C11*E11</f>
        <v>0</v>
      </c>
    </row>
    <row r="12" spans="1:6">
      <c r="A12" s="19">
        <v>22.9</v>
      </c>
      <c r="B12" s="11" t="s">
        <v>646</v>
      </c>
      <c r="C12" s="13">
        <v>1</v>
      </c>
      <c r="D12" s="12" t="s">
        <v>175</v>
      </c>
      <c r="E12" s="14">
        <v>4500</v>
      </c>
      <c r="F12" s="14">
        <f>C12*E12</f>
        <v>0</v>
      </c>
    </row>
    <row r="13" spans="1:6">
      <c r="A13" s="13">
        <v>22.11</v>
      </c>
      <c r="B13" s="11" t="s">
        <v>647</v>
      </c>
      <c r="C13" s="13" t="s">
        <v>648</v>
      </c>
      <c r="D13" s="12"/>
      <c r="E13" s="14">
        <v>500</v>
      </c>
      <c r="F13" s="14">
        <f>E13</f>
        <v>0</v>
      </c>
    </row>
    <row r="14" spans="1:6">
      <c r="A14" s="13">
        <v>22.12</v>
      </c>
      <c r="B14" s="11" t="s">
        <v>649</v>
      </c>
      <c r="C14" s="13" t="s">
        <v>648</v>
      </c>
      <c r="D14" s="12"/>
      <c r="E14" s="14">
        <v>2400</v>
      </c>
      <c r="F14" s="14">
        <f>E14</f>
        <v>0</v>
      </c>
    </row>
    <row r="15" spans="1:6">
      <c r="A15" s="13">
        <v>22.13</v>
      </c>
      <c r="B15" s="11" t="s">
        <v>650</v>
      </c>
      <c r="C15" s="13" t="s">
        <v>648</v>
      </c>
      <c r="D15" s="12"/>
      <c r="E15" s="14">
        <v>600</v>
      </c>
      <c r="F15" s="14">
        <f>E15</f>
        <v>0</v>
      </c>
    </row>
    <row r="16" spans="1:6">
      <c r="A16" s="13">
        <v>22.14</v>
      </c>
      <c r="B16" s="11" t="s">
        <v>636</v>
      </c>
      <c r="C16" s="13" t="s">
        <v>648</v>
      </c>
      <c r="D16" s="12"/>
      <c r="E16" s="14">
        <v>600</v>
      </c>
      <c r="F16" s="14">
        <f>E16</f>
        <v>0</v>
      </c>
    </row>
    <row r="17" spans="1:6">
      <c r="A17" s="15"/>
      <c r="B17" s="16" t="s">
        <v>223</v>
      </c>
      <c r="C17" s="15"/>
      <c r="D17" s="15"/>
      <c r="E17" s="17"/>
      <c r="F17" s="18">
        <f>SUM(F4:F16)</f>
        <v>0</v>
      </c>
    </row>
    <row r="18" spans="1:6">
      <c r="A18" s="12"/>
      <c r="B18" s="11"/>
      <c r="C18" s="12"/>
      <c r="D18" s="12"/>
      <c r="E18" s="5"/>
      <c r="F18" s="5"/>
    </row>
    <row r="19" spans="1:6">
      <c r="A19" s="12"/>
      <c r="B19" s="11"/>
      <c r="C19" s="12"/>
      <c r="D19" s="12"/>
      <c r="E19" s="5"/>
      <c r="F19" s="5"/>
    </row>
    <row r="20" spans="1:6">
      <c r="A20" s="22">
        <v>23</v>
      </c>
      <c r="B20" s="7" t="s">
        <v>651</v>
      </c>
      <c r="C20" s="8"/>
      <c r="D20" s="8"/>
      <c r="E20" s="9"/>
      <c r="F20" s="9"/>
    </row>
    <row r="21" spans="1:6">
      <c r="A21" s="12"/>
      <c r="B21" s="11" t="s">
        <v>652</v>
      </c>
      <c r="C21" s="12"/>
      <c r="D21" s="12"/>
      <c r="E21" s="5"/>
      <c r="F21" s="5"/>
    </row>
    <row r="22" spans="1:6">
      <c r="A22" s="12"/>
      <c r="B22" s="11" t="s">
        <v>653</v>
      </c>
      <c r="C22" s="12"/>
      <c r="D22" s="12"/>
      <c r="E22" s="5"/>
      <c r="F22" s="5"/>
    </row>
    <row r="23" spans="1:6">
      <c r="A23" s="12"/>
      <c r="B23" s="11" t="s">
        <v>654</v>
      </c>
      <c r="C23" s="12"/>
      <c r="D23" s="12"/>
      <c r="E23" s="5"/>
      <c r="F23" s="5"/>
    </row>
    <row r="24" spans="1:6">
      <c r="A24" s="12"/>
      <c r="B24" s="11" t="s">
        <v>655</v>
      </c>
      <c r="C24" s="12"/>
      <c r="D24" s="12"/>
      <c r="E24" s="5"/>
      <c r="F24" s="5"/>
    </row>
    <row r="25" spans="1:6">
      <c r="A25" s="12"/>
      <c r="B25" s="11" t="s">
        <v>656</v>
      </c>
      <c r="C25" s="13" t="s">
        <v>175</v>
      </c>
      <c r="D25" s="12"/>
      <c r="E25" s="14">
        <v>2500</v>
      </c>
      <c r="F25" s="14">
        <f>E25</f>
        <v>0</v>
      </c>
    </row>
    <row r="26" spans="1:6">
      <c r="A26" s="15"/>
      <c r="B26" s="16" t="s">
        <v>223</v>
      </c>
      <c r="C26" s="15"/>
      <c r="D26" s="15"/>
      <c r="E26" s="17"/>
      <c r="F26" s="18">
        <f>SUM(F20:F25)</f>
        <v>0</v>
      </c>
    </row>
    <row r="27" spans="1:6">
      <c r="A27" s="12"/>
      <c r="B27" s="11"/>
      <c r="C27" s="12"/>
      <c r="D27" s="12"/>
      <c r="E27" s="5"/>
      <c r="F27" s="5"/>
    </row>
    <row r="28" spans="1:6">
      <c r="A28" s="12"/>
      <c r="B28" s="11"/>
      <c r="C28" s="12"/>
      <c r="D28" s="12"/>
      <c r="E28" s="5"/>
      <c r="F28" s="5"/>
    </row>
    <row r="29" spans="1:6">
      <c r="A29" s="12"/>
      <c r="B29" s="11"/>
      <c r="C29" s="12"/>
      <c r="D29" s="12"/>
      <c r="E29" s="5"/>
      <c r="F29" s="5"/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/>
      <c r="B32" s="11"/>
      <c r="C32" s="12"/>
      <c r="D32" s="12"/>
      <c r="E32" s="5"/>
      <c r="F32" s="5"/>
    </row>
    <row r="33" spans="1:6">
      <c r="A33" s="12"/>
      <c r="B33" s="11"/>
      <c r="C33" s="12"/>
      <c r="D33" s="12"/>
      <c r="E33" s="5"/>
      <c r="F33" s="5"/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26</v>
      </c>
      <c r="B3" s="7" t="s">
        <v>657</v>
      </c>
      <c r="C3" s="8"/>
      <c r="D3" s="8"/>
      <c r="E3" s="9"/>
      <c r="F3" s="9"/>
    </row>
    <row r="4" spans="1:6">
      <c r="A4" s="12"/>
      <c r="B4" s="11" t="s">
        <v>658</v>
      </c>
      <c r="C4" s="12"/>
      <c r="D4" s="12"/>
      <c r="E4" s="5"/>
      <c r="F4" s="5"/>
    </row>
    <row r="5" spans="1:6">
      <c r="A5" s="12"/>
      <c r="B5" s="11" t="s">
        <v>659</v>
      </c>
      <c r="C5" s="12"/>
      <c r="D5" s="12"/>
      <c r="E5" s="5"/>
      <c r="F5" s="5"/>
    </row>
    <row r="6" spans="1:6">
      <c r="A6" s="12"/>
      <c r="B6" s="11" t="s">
        <v>660</v>
      </c>
      <c r="C6" s="12"/>
      <c r="D6" s="12"/>
      <c r="E6" s="5"/>
      <c r="F6" s="5"/>
    </row>
    <row r="7" spans="1:6">
      <c r="A7" s="12"/>
      <c r="B7" s="11" t="s">
        <v>661</v>
      </c>
      <c r="C7" s="12"/>
      <c r="D7" s="12"/>
      <c r="E7" s="5"/>
      <c r="F7" s="5"/>
    </row>
    <row r="8" spans="1:6">
      <c r="A8" s="12"/>
      <c r="B8" s="11"/>
      <c r="C8" s="12"/>
      <c r="D8" s="12"/>
      <c r="E8" s="5"/>
      <c r="F8" s="5"/>
    </row>
    <row r="9" spans="1:6">
      <c r="A9" s="12" t="s">
        <v>662</v>
      </c>
      <c r="B9" s="11" t="s">
        <v>663</v>
      </c>
      <c r="C9" s="12">
        <v>1</v>
      </c>
      <c r="D9" s="12" t="s">
        <v>175</v>
      </c>
      <c r="E9" s="14">
        <v>22000</v>
      </c>
      <c r="F9" s="14">
        <f>C9*E9</f>
        <v>0</v>
      </c>
    </row>
    <row r="10" spans="1:6">
      <c r="A10" s="12"/>
      <c r="B10" s="11"/>
      <c r="C10" s="12"/>
      <c r="D10" s="12"/>
      <c r="E10" s="5"/>
      <c r="F10" s="5"/>
    </row>
    <row r="11" spans="1:6">
      <c r="A11" s="12"/>
      <c r="B11" s="11"/>
      <c r="C11" s="12"/>
      <c r="D11" s="12"/>
      <c r="E11" s="5"/>
      <c r="F11" s="5"/>
    </row>
    <row r="12" spans="1:6">
      <c r="A12" s="12"/>
      <c r="B12" s="11"/>
      <c r="C12" s="12"/>
      <c r="D12" s="12"/>
      <c r="E12" s="5"/>
      <c r="F12" s="5"/>
    </row>
    <row r="13" spans="1:6">
      <c r="A13" s="12"/>
      <c r="B13" s="11"/>
      <c r="C13" s="12"/>
      <c r="D13" s="12"/>
      <c r="E13" s="5"/>
      <c r="F13" s="5"/>
    </row>
    <row r="14" spans="1:6">
      <c r="A14" s="12"/>
      <c r="B14" s="11"/>
      <c r="C14" s="12"/>
      <c r="D14" s="12"/>
      <c r="E14" s="5"/>
      <c r="F14" s="5"/>
    </row>
    <row r="15" spans="1:6">
      <c r="A15" s="12"/>
      <c r="B15" s="11"/>
      <c r="C15" s="12"/>
      <c r="D15" s="12"/>
      <c r="E15" s="5"/>
      <c r="F15" s="5"/>
    </row>
    <row r="16" spans="1:6">
      <c r="A16" s="12" t="s">
        <v>664</v>
      </c>
      <c r="B16" s="11" t="s">
        <v>665</v>
      </c>
      <c r="C16" s="12">
        <v>30</v>
      </c>
      <c r="D16" s="12" t="s">
        <v>24</v>
      </c>
      <c r="E16" s="14">
        <v>110</v>
      </c>
      <c r="F16" s="14">
        <f>C16*E16</f>
        <v>0</v>
      </c>
    </row>
    <row r="17" spans="1:6">
      <c r="A17" s="12"/>
      <c r="B17" s="11"/>
      <c r="C17" s="12"/>
      <c r="D17" s="12"/>
      <c r="E17" s="5"/>
      <c r="F17" s="5"/>
    </row>
    <row r="18" spans="1:6">
      <c r="A18" s="12"/>
      <c r="B18" s="11"/>
      <c r="C18" s="12"/>
      <c r="D18" s="12"/>
      <c r="E18" s="5"/>
      <c r="F18" s="5"/>
    </row>
    <row r="19" spans="1:6">
      <c r="A19" s="12"/>
      <c r="B19" s="11"/>
      <c r="C19" s="12"/>
      <c r="D19" s="12"/>
      <c r="E19" s="5"/>
      <c r="F19" s="5"/>
    </row>
    <row r="20" spans="1:6">
      <c r="A20" s="12"/>
      <c r="B20" s="11"/>
      <c r="C20" s="12"/>
      <c r="D20" s="12"/>
      <c r="E20" s="5"/>
      <c r="F20" s="5"/>
    </row>
    <row r="21" spans="1:6">
      <c r="A21" s="12"/>
      <c r="B21" s="11"/>
      <c r="C21" s="12"/>
      <c r="D21" s="12"/>
      <c r="E21" s="5"/>
      <c r="F21" s="5"/>
    </row>
    <row r="22" spans="1:6">
      <c r="A22" s="12"/>
      <c r="B22" s="11"/>
      <c r="C22" s="12"/>
      <c r="D22" s="12"/>
      <c r="E22" s="5"/>
      <c r="F22" s="5"/>
    </row>
    <row r="23" spans="1:6">
      <c r="A23" s="12"/>
      <c r="B23" s="11"/>
      <c r="C23" s="12"/>
      <c r="D23" s="12"/>
      <c r="E23" s="5"/>
      <c r="F23" s="5"/>
    </row>
    <row r="24" spans="1:6">
      <c r="A24" s="12" t="s">
        <v>666</v>
      </c>
      <c r="B24" s="11" t="s">
        <v>667</v>
      </c>
      <c r="C24" s="12">
        <v>1</v>
      </c>
      <c r="D24" s="12" t="s">
        <v>175</v>
      </c>
      <c r="E24" s="14">
        <v>6000</v>
      </c>
      <c r="F24" s="14">
        <f>C24*E24</f>
        <v>0</v>
      </c>
    </row>
    <row r="25" spans="1:6">
      <c r="A25" s="12"/>
      <c r="B25" s="11"/>
      <c r="C25" s="12"/>
      <c r="D25" s="12"/>
      <c r="E25" s="5"/>
      <c r="F25" s="5"/>
    </row>
    <row r="26" spans="1:6">
      <c r="A26" s="12"/>
      <c r="B26" s="11"/>
      <c r="C26" s="12"/>
      <c r="D26" s="12"/>
      <c r="E26" s="5"/>
      <c r="F26" s="5"/>
    </row>
    <row r="27" spans="1:6">
      <c r="A27" s="12"/>
      <c r="B27" s="11"/>
      <c r="C27" s="12"/>
      <c r="D27" s="12"/>
      <c r="E27" s="5"/>
      <c r="F27" s="5"/>
    </row>
    <row r="28" spans="1:6">
      <c r="A28" s="12"/>
      <c r="B28" s="11"/>
      <c r="C28" s="12"/>
      <c r="D28" s="12"/>
      <c r="E28" s="5"/>
      <c r="F28" s="5"/>
    </row>
    <row r="29" spans="1:6">
      <c r="A29" s="12"/>
      <c r="B29" s="11"/>
      <c r="C29" s="12"/>
      <c r="D29" s="12"/>
      <c r="E29" s="5"/>
      <c r="F29" s="5"/>
    </row>
    <row r="30" spans="1:6">
      <c r="A30" s="12"/>
      <c r="B30" s="11"/>
      <c r="C30" s="12"/>
      <c r="D30" s="12"/>
      <c r="E30" s="5"/>
      <c r="F30" s="5"/>
    </row>
    <row r="31" spans="1:6">
      <c r="A31" s="12"/>
      <c r="B31" s="11"/>
      <c r="C31" s="12"/>
      <c r="D31" s="12"/>
      <c r="E31" s="5"/>
      <c r="F31" s="5"/>
    </row>
    <row r="32" spans="1:6">
      <c r="A32" s="12" t="s">
        <v>668</v>
      </c>
      <c r="B32" s="11" t="s">
        <v>669</v>
      </c>
      <c r="C32" s="12"/>
      <c r="D32" s="12"/>
      <c r="E32" s="5"/>
      <c r="F32" s="5"/>
    </row>
    <row r="33" spans="1:6">
      <c r="A33" s="12"/>
      <c r="B33" s="11" t="s">
        <v>670</v>
      </c>
      <c r="C33" s="12">
        <v>2</v>
      </c>
      <c r="D33" s="12" t="s">
        <v>488</v>
      </c>
      <c r="E33" s="14">
        <v>300</v>
      </c>
      <c r="F33" s="14">
        <f>C33*E33</f>
        <v>0</v>
      </c>
    </row>
    <row r="34" spans="1:6">
      <c r="A34" s="12"/>
      <c r="B34" s="11" t="s">
        <v>671</v>
      </c>
      <c r="C34" s="12">
        <v>1</v>
      </c>
      <c r="D34" s="12" t="s">
        <v>563</v>
      </c>
      <c r="E34" s="14">
        <v>2000</v>
      </c>
      <c r="F34" s="14">
        <f>C34*E34</f>
        <v>0</v>
      </c>
    </row>
    <row r="35" spans="1:6">
      <c r="A35" s="12"/>
      <c r="B35" s="11" t="s">
        <v>672</v>
      </c>
      <c r="C35" s="12">
        <v>50</v>
      </c>
      <c r="D35" s="12" t="s">
        <v>269</v>
      </c>
      <c r="E35" s="14">
        <v>36</v>
      </c>
      <c r="F35" s="14">
        <f>C35*E35</f>
        <v>0</v>
      </c>
    </row>
    <row r="36" spans="1:6">
      <c r="A36" s="12"/>
      <c r="B36" s="11" t="s">
        <v>673</v>
      </c>
      <c r="C36" s="12">
        <v>272</v>
      </c>
      <c r="D36" s="12" t="s">
        <v>269</v>
      </c>
      <c r="E36" s="14">
        <v>6</v>
      </c>
      <c r="F36" s="14">
        <f>C36*E36</f>
        <v>0</v>
      </c>
    </row>
    <row r="37" spans="1:6">
      <c r="A37" s="12" t="s">
        <v>674</v>
      </c>
      <c r="B37" s="11" t="s">
        <v>675</v>
      </c>
      <c r="C37" s="12">
        <v>35</v>
      </c>
      <c r="D37" s="12" t="s">
        <v>24</v>
      </c>
      <c r="E37" s="14">
        <v>80</v>
      </c>
      <c r="F37" s="14">
        <f>C37*E37</f>
        <v>0</v>
      </c>
    </row>
    <row r="38" spans="1:6">
      <c r="A38" s="12" t="s">
        <v>676</v>
      </c>
      <c r="B38" s="11" t="s">
        <v>677</v>
      </c>
      <c r="C38" s="12">
        <v>209</v>
      </c>
      <c r="D38" s="12" t="s">
        <v>24</v>
      </c>
      <c r="E38" s="14">
        <v>18</v>
      </c>
      <c r="F38" s="14">
        <f>C38*E38</f>
        <v>0</v>
      </c>
    </row>
    <row r="39" spans="1:6">
      <c r="A39" s="12" t="s">
        <v>668</v>
      </c>
      <c r="B39" s="11" t="s">
        <v>678</v>
      </c>
      <c r="C39" s="12">
        <v>22</v>
      </c>
      <c r="D39" s="12" t="s">
        <v>24</v>
      </c>
      <c r="E39" s="14">
        <v>45</v>
      </c>
      <c r="F39" s="14">
        <f>C39*E39</f>
        <v>0</v>
      </c>
    </row>
    <row r="40" spans="1:6">
      <c r="A40" s="12" t="s">
        <v>679</v>
      </c>
      <c r="B40" s="11" t="s">
        <v>680</v>
      </c>
      <c r="C40" s="12">
        <v>50</v>
      </c>
      <c r="D40" s="12" t="s">
        <v>24</v>
      </c>
      <c r="E40" s="14">
        <v>70</v>
      </c>
      <c r="F40" s="14">
        <f>C40*E40</f>
        <v>0</v>
      </c>
    </row>
    <row r="41" spans="1:6">
      <c r="A41" s="12" t="s">
        <v>681</v>
      </c>
      <c r="B41" s="11" t="s">
        <v>682</v>
      </c>
      <c r="C41" s="12">
        <v>40</v>
      </c>
      <c r="D41" s="12" t="s">
        <v>24</v>
      </c>
      <c r="E41" s="14">
        <v>35</v>
      </c>
      <c r="F41" s="14">
        <f>C41*E41</f>
        <v>0</v>
      </c>
    </row>
    <row r="42" spans="1:6">
      <c r="A42" s="12" t="s">
        <v>683</v>
      </c>
      <c r="B42" s="11" t="s">
        <v>684</v>
      </c>
      <c r="C42" s="12">
        <v>10</v>
      </c>
      <c r="D42" s="12" t="s">
        <v>24</v>
      </c>
      <c r="E42" s="14">
        <v>95</v>
      </c>
      <c r="F42" s="14">
        <f>C42*E42</f>
        <v>0</v>
      </c>
    </row>
    <row r="43" spans="1:6">
      <c r="A43" s="15"/>
      <c r="B43" s="16" t="s">
        <v>223</v>
      </c>
      <c r="C43" s="15"/>
      <c r="D43" s="15"/>
      <c r="E43" s="17"/>
      <c r="F43" s="18">
        <f>SUM(F4:F42)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20" t="s">
        <v>165</v>
      </c>
    </row>
    <row r="2" spans="1:6">
      <c r="A2" s="12"/>
      <c r="B2" s="11"/>
      <c r="C2" s="12"/>
      <c r="D2" s="12"/>
      <c r="E2" s="5"/>
      <c r="F2" s="14" t="s">
        <v>166</v>
      </c>
    </row>
    <row r="3" spans="1:6">
      <c r="A3" s="15"/>
      <c r="B3" s="16" t="s">
        <v>685</v>
      </c>
      <c r="C3" s="15"/>
      <c r="D3" s="15"/>
      <c r="E3" s="17"/>
      <c r="F3" s="18"/>
    </row>
    <row r="4" spans="1:6">
      <c r="A4" s="12">
        <v>1</v>
      </c>
      <c r="B4" s="11" t="s">
        <v>686</v>
      </c>
      <c r="C4" s="12"/>
      <c r="D4" s="12"/>
      <c r="E4" s="5"/>
      <c r="F4" s="14">
        <f>'1'!F37</f>
        <v>0</v>
      </c>
    </row>
    <row r="5" spans="1:6">
      <c r="A5" s="12">
        <v>2</v>
      </c>
      <c r="B5" s="11" t="s">
        <v>687</v>
      </c>
      <c r="C5" s="12"/>
      <c r="D5" s="12"/>
      <c r="E5" s="5"/>
      <c r="F5" s="14">
        <f>'2'!F33</f>
        <v>0</v>
      </c>
    </row>
    <row r="6" spans="1:6">
      <c r="A6" s="12">
        <v>3</v>
      </c>
      <c r="B6" s="11" t="s">
        <v>688</v>
      </c>
      <c r="C6" s="12"/>
      <c r="D6" s="12"/>
      <c r="E6" s="5"/>
      <c r="F6" s="14">
        <f>'3.'!F41</f>
        <v>0</v>
      </c>
    </row>
    <row r="7" spans="1:6">
      <c r="A7" s="12">
        <v>4</v>
      </c>
      <c r="B7" s="11" t="s">
        <v>689</v>
      </c>
      <c r="C7" s="12"/>
      <c r="D7" s="12"/>
      <c r="E7" s="5"/>
      <c r="F7" s="14">
        <f>'4.'!F19</f>
        <v>0</v>
      </c>
    </row>
    <row r="8" spans="1:6">
      <c r="A8" s="12">
        <v>5</v>
      </c>
      <c r="B8" s="11" t="s">
        <v>614</v>
      </c>
      <c r="C8" s="12"/>
      <c r="D8" s="12"/>
      <c r="E8" s="5"/>
      <c r="F8" s="14">
        <f>'4.'!F37</f>
        <v>0</v>
      </c>
    </row>
    <row r="9" spans="1:6">
      <c r="A9" s="12">
        <v>6</v>
      </c>
      <c r="B9" s="11" t="s">
        <v>690</v>
      </c>
      <c r="C9" s="12"/>
      <c r="D9" s="12"/>
      <c r="E9" s="5"/>
      <c r="F9" s="14">
        <f>'5.'!F8</f>
        <v>0</v>
      </c>
    </row>
    <row r="10" spans="1:6">
      <c r="A10" s="12">
        <v>7</v>
      </c>
      <c r="B10" s="11" t="s">
        <v>691</v>
      </c>
      <c r="C10" s="12"/>
      <c r="D10" s="12"/>
      <c r="E10" s="5"/>
      <c r="F10" s="14">
        <f>'5.'!F40</f>
        <v>0</v>
      </c>
    </row>
    <row r="11" spans="1:6">
      <c r="A11" s="12">
        <v>8</v>
      </c>
      <c r="B11" s="11" t="s">
        <v>692</v>
      </c>
      <c r="C11" s="12"/>
      <c r="D11" s="12"/>
      <c r="E11" s="5"/>
      <c r="F11" s="14">
        <f>'6'!F17</f>
        <v>0</v>
      </c>
    </row>
    <row r="12" spans="1:6">
      <c r="A12" s="12">
        <v>9</v>
      </c>
      <c r="B12" s="11" t="s">
        <v>693</v>
      </c>
      <c r="C12" s="12"/>
      <c r="D12" s="12"/>
      <c r="E12" s="5"/>
      <c r="F12" s="14">
        <f>'7'!F26</f>
        <v>0</v>
      </c>
    </row>
    <row r="13" spans="1:6">
      <c r="A13" s="12">
        <v>10</v>
      </c>
      <c r="B13" s="11" t="s">
        <v>694</v>
      </c>
      <c r="C13" s="12"/>
      <c r="D13" s="12"/>
      <c r="E13" s="5"/>
      <c r="F13" s="14">
        <f>'8'!F18</f>
        <v>0</v>
      </c>
    </row>
    <row r="14" spans="1:6">
      <c r="A14" s="12">
        <v>11</v>
      </c>
      <c r="B14" s="11" t="s">
        <v>695</v>
      </c>
      <c r="C14" s="12"/>
      <c r="D14" s="12"/>
      <c r="E14" s="5"/>
      <c r="F14" s="14">
        <f>'8'!F28</f>
        <v>0</v>
      </c>
    </row>
    <row r="15" spans="1:6">
      <c r="A15" s="12">
        <v>12</v>
      </c>
      <c r="B15" s="11" t="s">
        <v>635</v>
      </c>
      <c r="C15" s="12"/>
      <c r="D15" s="12"/>
      <c r="E15" s="5"/>
      <c r="F15" s="14">
        <f>'9'!F29</f>
        <v>0</v>
      </c>
    </row>
    <row r="16" spans="1:6">
      <c r="A16" s="12">
        <v>13</v>
      </c>
      <c r="B16" s="11" t="s">
        <v>696</v>
      </c>
      <c r="C16" s="12"/>
      <c r="D16" s="12"/>
      <c r="E16" s="5"/>
      <c r="F16" s="14">
        <f>'10'!F20</f>
        <v>0</v>
      </c>
    </row>
    <row r="17" spans="1:6">
      <c r="A17" s="12">
        <v>14</v>
      </c>
      <c r="B17" s="11" t="s">
        <v>697</v>
      </c>
      <c r="C17" s="12"/>
      <c r="D17" s="12"/>
      <c r="E17" s="5"/>
      <c r="F17" s="14">
        <f>'11'!F29</f>
        <v>0</v>
      </c>
    </row>
    <row r="18" spans="1:6">
      <c r="A18" s="12">
        <v>15</v>
      </c>
      <c r="B18" s="11" t="s">
        <v>698</v>
      </c>
      <c r="C18" s="12"/>
      <c r="D18" s="12"/>
      <c r="E18" s="5"/>
      <c r="F18" s="14">
        <f>'12'!F12</f>
        <v>0</v>
      </c>
    </row>
    <row r="19" spans="1:6">
      <c r="A19" s="12">
        <v>16</v>
      </c>
      <c r="B19" s="11" t="s">
        <v>699</v>
      </c>
      <c r="C19" s="12"/>
      <c r="D19" s="12"/>
      <c r="E19" s="5"/>
      <c r="F19" s="14">
        <f>'12'!F22</f>
        <v>0</v>
      </c>
    </row>
    <row r="20" spans="1:6">
      <c r="A20" s="12">
        <v>17</v>
      </c>
      <c r="B20" s="11" t="s">
        <v>700</v>
      </c>
      <c r="C20" s="12"/>
      <c r="D20" s="12"/>
      <c r="E20" s="5"/>
      <c r="F20" s="14">
        <f>'13'!F25</f>
        <v>0</v>
      </c>
    </row>
    <row r="21" spans="1:6">
      <c r="A21" s="12">
        <v>18</v>
      </c>
      <c r="B21" s="11" t="s">
        <v>701</v>
      </c>
      <c r="C21" s="12"/>
      <c r="D21" s="12"/>
      <c r="E21" s="5"/>
      <c r="F21" s="14">
        <v>0</v>
      </c>
    </row>
    <row r="22" spans="1:6">
      <c r="A22" s="12">
        <v>19</v>
      </c>
      <c r="B22" s="11" t="s">
        <v>702</v>
      </c>
      <c r="C22" s="12"/>
      <c r="D22" s="12"/>
      <c r="E22" s="5"/>
      <c r="F22" s="14">
        <f>'14'!F22</f>
        <v>0</v>
      </c>
    </row>
    <row r="23" spans="1:6">
      <c r="A23" s="12">
        <v>20</v>
      </c>
      <c r="B23" s="11" t="s">
        <v>703</v>
      </c>
      <c r="C23" s="12"/>
      <c r="D23" s="12"/>
      <c r="E23" s="5"/>
      <c r="F23" s="14">
        <f>'14'!F37</f>
        <v>0</v>
      </c>
    </row>
    <row r="24" spans="1:6">
      <c r="A24" s="12">
        <v>21</v>
      </c>
      <c r="B24" s="11" t="s">
        <v>704</v>
      </c>
      <c r="C24" s="12"/>
      <c r="D24" s="12"/>
      <c r="E24" s="5"/>
      <c r="F24" s="14">
        <f>'15'!F17</f>
        <v>0</v>
      </c>
    </row>
    <row r="25" spans="1:6">
      <c r="A25" s="12">
        <v>22</v>
      </c>
      <c r="B25" s="11" t="s">
        <v>705</v>
      </c>
      <c r="C25" s="12"/>
      <c r="D25" s="12"/>
      <c r="E25" s="5"/>
      <c r="F25" s="14">
        <f>'15'!F26</f>
        <v>0</v>
      </c>
    </row>
    <row r="26" spans="1:6">
      <c r="A26" s="12">
        <v>23</v>
      </c>
      <c r="B26" s="11" t="s">
        <v>706</v>
      </c>
      <c r="C26" s="12"/>
      <c r="D26" s="12"/>
      <c r="E26" s="5"/>
      <c r="F26" s="14">
        <f>'16'!F43</f>
        <v>0</v>
      </c>
    </row>
    <row r="27" spans="1:6">
      <c r="A27" s="15"/>
      <c r="B27" s="16" t="s">
        <v>707</v>
      </c>
      <c r="C27" s="15"/>
      <c r="D27" s="15"/>
      <c r="E27" s="17"/>
      <c r="F27" s="18">
        <f>SUM(F4:F26)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4"/>
  <sheetViews>
    <sheetView workbookViewId="0"/>
  </sheetViews>
  <sheetFormatPr defaultRowHeight="15"/>
  <cols>
    <col min="1" max="1" width="10.7109375" customWidth="1"/>
    <col min="2" max="2" width="46.7109375" customWidth="1"/>
    <col min="3" max="6" width="12.7109375" customWidth="1"/>
  </cols>
  <sheetData>
    <row r="1" spans="1:6">
      <c r="A1" s="1" t="s">
        <v>13</v>
      </c>
      <c r="B1" s="1"/>
      <c r="C1" s="1"/>
      <c r="D1" s="1"/>
      <c r="E1" s="1"/>
      <c r="F1" s="1"/>
    </row>
    <row r="2" spans="1:6">
      <c r="A2" s="1" t="s">
        <v>14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</row>
    <row r="5" spans="1:6">
      <c r="A5" s="1" t="s">
        <v>21</v>
      </c>
      <c r="B5" s="1" t="s">
        <v>22</v>
      </c>
      <c r="C5" s="1" t="s">
        <v>23</v>
      </c>
      <c r="D5" s="1">
        <v>122</v>
      </c>
      <c r="E5" s="1" t="s">
        <v>24</v>
      </c>
      <c r="F5" s="1" t="s">
        <v>25</v>
      </c>
    </row>
    <row r="6" spans="1:6">
      <c r="A6" s="1"/>
      <c r="B6" s="1" t="s">
        <v>26</v>
      </c>
      <c r="C6" s="1" t="s">
        <v>27</v>
      </c>
      <c r="D6" s="1">
        <v>20.2</v>
      </c>
      <c r="E6" s="1" t="s">
        <v>24</v>
      </c>
      <c r="F6" s="1" t="s">
        <v>28</v>
      </c>
    </row>
    <row r="7" spans="1:6">
      <c r="A7" s="1"/>
      <c r="B7" s="1" t="s">
        <v>29</v>
      </c>
      <c r="C7" s="1" t="s">
        <v>30</v>
      </c>
      <c r="D7" s="1">
        <v>7</v>
      </c>
      <c r="E7" s="1" t="s">
        <v>24</v>
      </c>
      <c r="F7" s="1" t="s">
        <v>28</v>
      </c>
    </row>
    <row r="8" spans="1:6">
      <c r="A8" s="1"/>
      <c r="B8" s="1" t="s">
        <v>31</v>
      </c>
      <c r="C8" s="1" t="s">
        <v>32</v>
      </c>
      <c r="D8" s="1">
        <v>38.8</v>
      </c>
      <c r="E8" s="1" t="s">
        <v>24</v>
      </c>
      <c r="F8" s="1" t="s">
        <v>28</v>
      </c>
    </row>
    <row r="9" spans="1:6">
      <c r="A9" s="1"/>
      <c r="B9" s="1" t="s">
        <v>33</v>
      </c>
      <c r="C9" s="1" t="s">
        <v>34</v>
      </c>
      <c r="D9" s="1">
        <v>3.2</v>
      </c>
      <c r="E9" s="1" t="s">
        <v>24</v>
      </c>
      <c r="F9" s="1" t="s">
        <v>28</v>
      </c>
    </row>
    <row r="10" spans="1:6">
      <c r="A10" s="1"/>
      <c r="B10" s="1" t="s">
        <v>35</v>
      </c>
      <c r="C10" s="1" t="s">
        <v>36</v>
      </c>
      <c r="D10" s="1">
        <v>61.3</v>
      </c>
      <c r="E10" s="1" t="s">
        <v>24</v>
      </c>
      <c r="F10" s="1" t="s">
        <v>28</v>
      </c>
    </row>
    <row r="11" spans="1:6">
      <c r="A11" s="1"/>
      <c r="B11" s="1"/>
      <c r="C11" s="1" t="s">
        <v>37</v>
      </c>
      <c r="D11" s="1">
        <v>252.5</v>
      </c>
      <c r="E11" s="1" t="s">
        <v>24</v>
      </c>
      <c r="F11" s="1">
        <f> E1+E2+E3+E4+E5+E6</f>
        <v>0</v>
      </c>
    </row>
    <row r="12" spans="1:6">
      <c r="A12" s="1"/>
      <c r="B12" s="1"/>
      <c r="C12" s="1"/>
      <c r="D12" s="1"/>
      <c r="E12" s="1"/>
      <c r="F12" s="1"/>
    </row>
    <row r="13" spans="1:6">
      <c r="A13" s="1"/>
      <c r="B13" s="1" t="s">
        <v>38</v>
      </c>
      <c r="C13" s="1" t="s">
        <v>39</v>
      </c>
      <c r="D13" s="1">
        <v>157.2</v>
      </c>
      <c r="E13" s="1" t="s">
        <v>24</v>
      </c>
      <c r="F13" s="1" t="s">
        <v>40</v>
      </c>
    </row>
    <row r="14" spans="1:6">
      <c r="A14" s="1"/>
      <c r="B14" s="1" t="s">
        <v>41</v>
      </c>
      <c r="C14" s="1" t="s">
        <v>42</v>
      </c>
      <c r="D14" s="1">
        <v>19.1</v>
      </c>
      <c r="E14" s="1" t="s">
        <v>24</v>
      </c>
      <c r="F14" s="1" t="s">
        <v>43</v>
      </c>
    </row>
    <row r="15" spans="1:6">
      <c r="A15" s="1"/>
      <c r="B15" s="1" t="s">
        <v>44</v>
      </c>
      <c r="C15" s="1" t="s">
        <v>45</v>
      </c>
      <c r="D15" s="1">
        <v>3.3</v>
      </c>
      <c r="E15" s="1" t="s">
        <v>24</v>
      </c>
      <c r="F15" s="1" t="s">
        <v>43</v>
      </c>
    </row>
    <row r="16" spans="1:6">
      <c r="A16" s="1"/>
      <c r="B16" s="1" t="s">
        <v>46</v>
      </c>
      <c r="C16" s="1" t="s">
        <v>47</v>
      </c>
      <c r="D16" s="1">
        <v>6.7</v>
      </c>
      <c r="E16" s="1" t="s">
        <v>24</v>
      </c>
      <c r="F16" s="1" t="s">
        <v>43</v>
      </c>
    </row>
    <row r="17" spans="1:6">
      <c r="A17" s="1"/>
      <c r="B17" s="1" t="s">
        <v>48</v>
      </c>
      <c r="C17" s="1" t="s">
        <v>49</v>
      </c>
      <c r="D17" s="1">
        <v>5.6</v>
      </c>
      <c r="E17" s="1" t="s">
        <v>24</v>
      </c>
      <c r="F17" s="1" t="s">
        <v>43</v>
      </c>
    </row>
    <row r="18" spans="1:6">
      <c r="A18" s="1"/>
      <c r="B18" s="1"/>
      <c r="C18" s="1" t="s">
        <v>50</v>
      </c>
      <c r="D18" s="1">
        <v>191.9</v>
      </c>
      <c r="E18" s="1" t="s">
        <v>24</v>
      </c>
      <c r="F18" s="1" t="s">
        <v>51</v>
      </c>
    </row>
    <row r="19" spans="1:6">
      <c r="A19" s="1"/>
      <c r="B19" s="1"/>
      <c r="C19" s="1"/>
      <c r="D19" s="1"/>
      <c r="E19" s="1"/>
      <c r="F19" s="1"/>
    </row>
    <row r="20" spans="1:6">
      <c r="A20" s="1"/>
      <c r="B20" s="1" t="s">
        <v>52</v>
      </c>
      <c r="C20" s="1" t="s">
        <v>53</v>
      </c>
      <c r="D20" s="1">
        <v>27.9</v>
      </c>
      <c r="E20" s="1" t="s">
        <v>24</v>
      </c>
      <c r="F20" s="1" t="s">
        <v>54</v>
      </c>
    </row>
    <row r="21" spans="1:6">
      <c r="A21" s="1"/>
      <c r="B21" s="1" t="s">
        <v>55</v>
      </c>
      <c r="C21" s="1" t="s">
        <v>56</v>
      </c>
      <c r="D21" s="1">
        <v>7.8</v>
      </c>
      <c r="E21" s="1" t="s">
        <v>24</v>
      </c>
      <c r="F21" s="1" t="s">
        <v>54</v>
      </c>
    </row>
    <row r="22" spans="1:6">
      <c r="A22" s="1"/>
      <c r="B22" s="1"/>
      <c r="C22" s="1" t="s">
        <v>57</v>
      </c>
      <c r="D22" s="1">
        <v>35.7</v>
      </c>
      <c r="E22" s="1" t="s">
        <v>24</v>
      </c>
      <c r="F22" s="1" t="s">
        <v>58</v>
      </c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 t="s">
        <v>59</v>
      </c>
      <c r="D24" s="1">
        <v>480.1</v>
      </c>
      <c r="E24" s="1" t="s">
        <v>24</v>
      </c>
      <c r="F24" s="1" t="s">
        <v>60</v>
      </c>
    </row>
    <row r="25" spans="1:6">
      <c r="A25" s="1"/>
      <c r="B25" s="1"/>
      <c r="C25" s="1"/>
      <c r="D25" s="1"/>
      <c r="E25" s="1"/>
      <c r="F25" s="1"/>
    </row>
    <row r="26" spans="1:6">
      <c r="A26" s="1" t="s">
        <v>61</v>
      </c>
      <c r="B26" s="1" t="s">
        <v>62</v>
      </c>
      <c r="C26" s="1" t="s">
        <v>63</v>
      </c>
      <c r="D26" s="1">
        <v>252.5</v>
      </c>
      <c r="E26" s="1" t="s">
        <v>24</v>
      </c>
      <c r="F26" s="1" t="s">
        <v>28</v>
      </c>
    </row>
    <row r="27" spans="1:6">
      <c r="A27" s="1"/>
      <c r="B27" s="1" t="s">
        <v>64</v>
      </c>
      <c r="C27" s="1" t="s">
        <v>65</v>
      </c>
      <c r="D27" s="1">
        <v>197</v>
      </c>
      <c r="E27" s="1" t="s">
        <v>24</v>
      </c>
      <c r="F27" s="1" t="s">
        <v>43</v>
      </c>
    </row>
    <row r="28" spans="1:6">
      <c r="A28" s="1"/>
      <c r="B28" s="1" t="s">
        <v>66</v>
      </c>
      <c r="C28" s="1" t="s">
        <v>67</v>
      </c>
      <c r="D28" s="1">
        <v>35.7</v>
      </c>
      <c r="E28" s="1" t="s">
        <v>24</v>
      </c>
      <c r="F28" s="1" t="s">
        <v>54</v>
      </c>
    </row>
    <row r="29" spans="1:6">
      <c r="A29" s="1"/>
      <c r="B29" s="1"/>
      <c r="C29" s="1" t="s">
        <v>68</v>
      </c>
      <c r="D29" s="1">
        <v>485.2</v>
      </c>
      <c r="E29" s="1" t="s">
        <v>24</v>
      </c>
      <c r="F29" s="1"/>
    </row>
    <row r="30" spans="1:6">
      <c r="A30" s="1"/>
      <c r="B30" s="1"/>
      <c r="C30" s="1"/>
      <c r="D30" s="1"/>
      <c r="E30" s="1"/>
      <c r="F30" s="1"/>
    </row>
    <row r="31" spans="1:6">
      <c r="A31" s="1" t="s">
        <v>69</v>
      </c>
      <c r="B31" s="1" t="s">
        <v>70</v>
      </c>
      <c r="C31" s="1" t="s">
        <v>71</v>
      </c>
      <c r="D31" s="1">
        <v>252.5</v>
      </c>
      <c r="E31" s="1" t="s">
        <v>24</v>
      </c>
      <c r="F31" s="1" t="s">
        <v>72</v>
      </c>
    </row>
    <row r="32" spans="1:6">
      <c r="A32" s="1"/>
      <c r="B32" s="1"/>
      <c r="C32" s="1" t="s">
        <v>73</v>
      </c>
      <c r="D32" s="1">
        <v>63.6</v>
      </c>
      <c r="E32" s="1" t="s">
        <v>24</v>
      </c>
      <c r="F32" s="1" t="s">
        <v>74</v>
      </c>
    </row>
    <row r="33" spans="1:6">
      <c r="A33" s="1"/>
      <c r="B33" s="1"/>
      <c r="C33" s="1" t="s">
        <v>75</v>
      </c>
      <c r="D33" s="1">
        <v>316.1</v>
      </c>
      <c r="E33" s="1" t="s">
        <v>24</v>
      </c>
      <c r="F33" s="1"/>
    </row>
    <row r="34" spans="1:6">
      <c r="A34" s="1"/>
      <c r="B34" s="1"/>
      <c r="C34" s="1"/>
      <c r="D34" s="1"/>
      <c r="E34" s="1"/>
      <c r="F34" s="1"/>
    </row>
    <row r="35" spans="1:6">
      <c r="A35" s="1" t="s">
        <v>76</v>
      </c>
      <c r="B35" s="1"/>
      <c r="C35" s="1" t="s">
        <v>77</v>
      </c>
      <c r="D35" s="1">
        <v>557</v>
      </c>
      <c r="E35" s="1" t="s">
        <v>24</v>
      </c>
      <c r="F35" s="1" t="s">
        <v>78</v>
      </c>
    </row>
    <row r="36" spans="1:6">
      <c r="A36" s="1"/>
      <c r="B36" s="1"/>
      <c r="C36" s="1" t="s">
        <v>79</v>
      </c>
      <c r="D36" s="1">
        <v>278.5</v>
      </c>
      <c r="E36" s="1" t="s">
        <v>24</v>
      </c>
      <c r="F36" s="1" t="s">
        <v>80</v>
      </c>
    </row>
    <row r="37" spans="1:6">
      <c r="A37" s="1"/>
      <c r="B37" s="1"/>
      <c r="C37" s="1" t="s">
        <v>81</v>
      </c>
      <c r="D37" s="1"/>
      <c r="E37" s="1"/>
      <c r="F37" s="1" t="s">
        <v>82</v>
      </c>
    </row>
    <row r="38" spans="1:6">
      <c r="A38" s="1"/>
      <c r="B38" s="1"/>
      <c r="C38" s="1"/>
      <c r="D38" s="1"/>
      <c r="E38" s="1"/>
      <c r="F38" s="1"/>
    </row>
    <row r="39" spans="1:6">
      <c r="A39" s="1" t="s">
        <v>83</v>
      </c>
      <c r="B39" s="1"/>
      <c r="C39" s="1" t="s">
        <v>84</v>
      </c>
      <c r="D39" s="1">
        <v>3.05</v>
      </c>
      <c r="E39" s="1" t="s">
        <v>85</v>
      </c>
      <c r="F39" s="1" t="s">
        <v>86</v>
      </c>
    </row>
    <row r="40" spans="1:6">
      <c r="A40" s="1"/>
      <c r="B40" s="1"/>
      <c r="C40" s="1" t="s">
        <v>87</v>
      </c>
      <c r="D40" s="1">
        <v>3.2</v>
      </c>
      <c r="E40" s="1" t="s">
        <v>85</v>
      </c>
      <c r="F40" s="1" t="s">
        <v>88</v>
      </c>
    </row>
    <row r="41" spans="1:6">
      <c r="A41" s="1"/>
      <c r="B41" s="1"/>
      <c r="C41" s="1" t="s">
        <v>89</v>
      </c>
      <c r="D41" s="1">
        <v>1.2</v>
      </c>
      <c r="E41" s="1" t="s">
        <v>85</v>
      </c>
      <c r="F41" s="1" t="s">
        <v>88</v>
      </c>
    </row>
    <row r="42" spans="1:6">
      <c r="A42" s="1"/>
      <c r="B42" s="1"/>
      <c r="C42" s="1"/>
      <c r="D42" s="1"/>
      <c r="E42" s="1"/>
      <c r="F42" s="1"/>
    </row>
    <row r="43" spans="1:6">
      <c r="A43" s="1" t="s">
        <v>90</v>
      </c>
      <c r="B43" s="1"/>
      <c r="C43" s="1" t="s">
        <v>91</v>
      </c>
      <c r="D43" s="1">
        <v>67</v>
      </c>
      <c r="E43" s="1" t="s">
        <v>92</v>
      </c>
      <c r="F43" s="1" t="s">
        <v>93</v>
      </c>
    </row>
    <row r="44" spans="1:6">
      <c r="A44" s="1"/>
      <c r="B44" s="1"/>
      <c r="C44" s="1" t="s">
        <v>94</v>
      </c>
      <c r="D44" s="1">
        <v>60</v>
      </c>
      <c r="E44" s="1" t="s">
        <v>92</v>
      </c>
      <c r="F44" s="1" t="s">
        <v>93</v>
      </c>
    </row>
    <row r="45" spans="1:6">
      <c r="A45" s="1"/>
      <c r="B45" s="1"/>
      <c r="C45" s="1"/>
      <c r="D45" s="1"/>
      <c r="E45" s="1"/>
      <c r="F45" s="1"/>
    </row>
    <row r="46" spans="1:6">
      <c r="A46" s="1" t="s">
        <v>95</v>
      </c>
      <c r="B46" s="1"/>
      <c r="C46" s="1" t="s">
        <v>96</v>
      </c>
      <c r="D46" s="1"/>
      <c r="E46" s="1"/>
      <c r="F46" s="1" t="s">
        <v>97</v>
      </c>
    </row>
    <row r="47" spans="1:6">
      <c r="A47" s="1"/>
      <c r="B47" s="1"/>
      <c r="C47" s="1" t="s">
        <v>98</v>
      </c>
      <c r="D47" s="1"/>
      <c r="E47" s="1"/>
      <c r="F47" s="1"/>
    </row>
    <row r="48" spans="1:6">
      <c r="A48" s="1"/>
      <c r="B48" s="1"/>
      <c r="C48" s="1" t="s">
        <v>99</v>
      </c>
      <c r="D48" s="1"/>
      <c r="E48" s="1"/>
      <c r="F48" s="1"/>
    </row>
    <row r="49" spans="1:6">
      <c r="A49" s="1"/>
      <c r="B49" s="1"/>
      <c r="C49" s="1" t="s">
        <v>100</v>
      </c>
      <c r="D49" s="1"/>
      <c r="E49" s="1"/>
      <c r="F49" s="1"/>
    </row>
    <row r="50" spans="1:6">
      <c r="A50" s="1"/>
      <c r="B50" s="1"/>
      <c r="C50" s="1" t="s">
        <v>101</v>
      </c>
      <c r="D50" s="1"/>
      <c r="E50" s="1"/>
      <c r="F50" s="1"/>
    </row>
    <row r="51" spans="1:6">
      <c r="A51" s="1"/>
      <c r="B51" s="1"/>
      <c r="C51" s="1" t="s">
        <v>102</v>
      </c>
      <c r="D51" s="1"/>
      <c r="E51" s="1"/>
      <c r="F51" s="1"/>
    </row>
    <row r="52" spans="1:6">
      <c r="A52" s="1"/>
      <c r="B52" s="1"/>
      <c r="C52" s="1" t="s">
        <v>103</v>
      </c>
      <c r="D52" s="1"/>
      <c r="E52" s="1"/>
      <c r="F52" s="1"/>
    </row>
    <row r="53" spans="1:6">
      <c r="A53" s="1"/>
      <c r="B53" s="1"/>
      <c r="C53" s="1" t="s">
        <v>104</v>
      </c>
      <c r="D53" s="1"/>
      <c r="E53" s="1"/>
      <c r="F53" s="1"/>
    </row>
    <row r="54" spans="1:6">
      <c r="A54" s="1"/>
      <c r="B54" s="1"/>
      <c r="C54" s="1" t="s">
        <v>105</v>
      </c>
      <c r="D54" s="1"/>
      <c r="E54" s="1"/>
      <c r="F54" s="1"/>
    </row>
    <row r="55" spans="1:6">
      <c r="A55" s="1"/>
      <c r="B55" s="1"/>
      <c r="C55" s="1" t="s">
        <v>106</v>
      </c>
      <c r="D55" s="1"/>
      <c r="E55" s="1"/>
      <c r="F55" s="1"/>
    </row>
    <row r="56" spans="1:6">
      <c r="A56" s="1"/>
      <c r="B56" s="1"/>
      <c r="C56" s="1" t="s">
        <v>107</v>
      </c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 t="s">
        <v>108</v>
      </c>
      <c r="B58" s="1" t="s">
        <v>109</v>
      </c>
      <c r="C58" s="1" t="s">
        <v>110</v>
      </c>
      <c r="D58" s="1">
        <v>1</v>
      </c>
      <c r="E58" s="1" t="s">
        <v>111</v>
      </c>
      <c r="F58" s="1" t="s">
        <v>112</v>
      </c>
    </row>
    <row r="59" spans="1:6">
      <c r="A59" s="1"/>
      <c r="B59" s="1" t="s">
        <v>113</v>
      </c>
      <c r="C59" s="1" t="s">
        <v>114</v>
      </c>
      <c r="D59" s="1">
        <v>1</v>
      </c>
      <c r="E59" s="1" t="s">
        <v>111</v>
      </c>
      <c r="F59" s="1" t="s">
        <v>112</v>
      </c>
    </row>
    <row r="60" spans="1:6">
      <c r="A60" s="1"/>
      <c r="B60" s="1" t="s">
        <v>115</v>
      </c>
      <c r="C60" s="1" t="s">
        <v>116</v>
      </c>
      <c r="D60" s="1">
        <v>2</v>
      </c>
      <c r="E60" s="1" t="s">
        <v>111</v>
      </c>
      <c r="F60" s="1" t="s">
        <v>112</v>
      </c>
    </row>
    <row r="61" spans="1:6">
      <c r="A61" s="1"/>
      <c r="B61" s="1" t="s">
        <v>117</v>
      </c>
      <c r="C61" s="1" t="s">
        <v>118</v>
      </c>
      <c r="D61" s="1">
        <v>1</v>
      </c>
      <c r="E61" s="1" t="s">
        <v>111</v>
      </c>
      <c r="F61" s="1" t="s">
        <v>112</v>
      </c>
    </row>
    <row r="62" spans="1:6">
      <c r="A62" s="1"/>
      <c r="B62" s="1" t="s">
        <v>119</v>
      </c>
      <c r="C62" s="1" t="s">
        <v>120</v>
      </c>
      <c r="D62" s="1">
        <v>1</v>
      </c>
      <c r="E62" s="1" t="s">
        <v>111</v>
      </c>
      <c r="F62" s="1" t="s">
        <v>112</v>
      </c>
    </row>
    <row r="63" spans="1:6">
      <c r="A63" s="1"/>
      <c r="B63" s="1" t="s">
        <v>121</v>
      </c>
      <c r="C63" s="1" t="s">
        <v>120</v>
      </c>
      <c r="D63" s="1">
        <v>1</v>
      </c>
      <c r="E63" s="1" t="s">
        <v>111</v>
      </c>
      <c r="F63" s="1" t="s">
        <v>112</v>
      </c>
    </row>
    <row r="64" spans="1:6">
      <c r="A64" s="1"/>
      <c r="B64" s="1" t="s">
        <v>122</v>
      </c>
      <c r="C64" s="1" t="s">
        <v>123</v>
      </c>
      <c r="D64" s="1">
        <v>2</v>
      </c>
      <c r="E64" s="1" t="s">
        <v>111</v>
      </c>
      <c r="F64" s="1" t="s">
        <v>124</v>
      </c>
    </row>
    <row r="65" spans="1:6">
      <c r="A65" s="1"/>
      <c r="B65" s="1" t="s">
        <v>125</v>
      </c>
      <c r="C65" s="1" t="s">
        <v>126</v>
      </c>
      <c r="D65" s="1">
        <v>1</v>
      </c>
      <c r="E65" s="1" t="s">
        <v>111</v>
      </c>
      <c r="F65" s="1" t="s">
        <v>124</v>
      </c>
    </row>
    <row r="66" spans="1:6">
      <c r="A66" s="1"/>
      <c r="B66" s="1" t="s">
        <v>127</v>
      </c>
      <c r="C66" s="1" t="s">
        <v>128</v>
      </c>
      <c r="D66" s="1">
        <v>1</v>
      </c>
      <c r="E66" s="1" t="s">
        <v>111</v>
      </c>
      <c r="F66" s="1" t="s">
        <v>124</v>
      </c>
    </row>
    <row r="67" spans="1:6">
      <c r="A67" s="1"/>
      <c r="B67" s="1" t="s">
        <v>129</v>
      </c>
      <c r="C67" s="1" t="s">
        <v>130</v>
      </c>
      <c r="D67" s="1">
        <v>2</v>
      </c>
      <c r="E67" s="1" t="s">
        <v>111</v>
      </c>
      <c r="F67" s="1" t="s">
        <v>124</v>
      </c>
    </row>
    <row r="68" spans="1:6">
      <c r="A68" s="1"/>
      <c r="B68" s="1" t="s">
        <v>131</v>
      </c>
      <c r="C68" s="1" t="s">
        <v>132</v>
      </c>
      <c r="D68" s="1">
        <v>3</v>
      </c>
      <c r="E68" s="1" t="s">
        <v>111</v>
      </c>
      <c r="F68" s="1" t="s">
        <v>124</v>
      </c>
    </row>
    <row r="69" spans="1:6">
      <c r="A69" s="1"/>
      <c r="B69" s="1" t="s">
        <v>133</v>
      </c>
      <c r="C69" s="1" t="s">
        <v>134</v>
      </c>
      <c r="D69" s="1">
        <v>1</v>
      </c>
      <c r="E69" s="1" t="s">
        <v>111</v>
      </c>
      <c r="F69" s="1" t="s">
        <v>124</v>
      </c>
    </row>
    <row r="70" spans="1:6">
      <c r="A70" s="1"/>
      <c r="B70" s="1" t="s">
        <v>135</v>
      </c>
      <c r="C70" s="1" t="s">
        <v>136</v>
      </c>
      <c r="D70" s="1">
        <v>1</v>
      </c>
      <c r="E70" s="1" t="s">
        <v>111</v>
      </c>
      <c r="F70" s="1" t="s">
        <v>124</v>
      </c>
    </row>
    <row r="71" spans="1:6">
      <c r="A71" s="1"/>
      <c r="B71" s="1" t="s">
        <v>137</v>
      </c>
      <c r="C71" s="1" t="s">
        <v>134</v>
      </c>
      <c r="D71" s="1">
        <v>1</v>
      </c>
      <c r="E71" s="1" t="s">
        <v>111</v>
      </c>
      <c r="F71" s="1" t="s">
        <v>124</v>
      </c>
    </row>
    <row r="72" spans="1:6">
      <c r="A72" s="1"/>
      <c r="B72" s="1" t="s">
        <v>138</v>
      </c>
      <c r="C72" s="1" t="s">
        <v>139</v>
      </c>
      <c r="D72" s="1">
        <v>1</v>
      </c>
      <c r="E72" s="1" t="s">
        <v>111</v>
      </c>
      <c r="F72" s="1" t="s">
        <v>124</v>
      </c>
    </row>
    <row r="73" spans="1:6">
      <c r="A73" s="1"/>
      <c r="B73" s="1"/>
      <c r="C73" s="1" t="s">
        <v>140</v>
      </c>
      <c r="D73" s="1">
        <v>20</v>
      </c>
      <c r="E73" s="1" t="s">
        <v>111</v>
      </c>
      <c r="F73" s="1"/>
    </row>
    <row r="74" spans="1:6">
      <c r="A74" s="1"/>
      <c r="B74" s="1"/>
      <c r="C74" s="1"/>
      <c r="D74" s="1"/>
      <c r="E74" s="1"/>
      <c r="F74" s="1"/>
    </row>
    <row r="75" spans="1:6">
      <c r="A75" s="1" t="s">
        <v>141</v>
      </c>
      <c r="B75" s="1" t="s">
        <v>142</v>
      </c>
      <c r="C75" s="1" t="s">
        <v>143</v>
      </c>
      <c r="D75" s="1">
        <v>1</v>
      </c>
      <c r="E75" s="1" t="s">
        <v>111</v>
      </c>
      <c r="F75" s="1" t="s">
        <v>144</v>
      </c>
    </row>
    <row r="76" spans="1:6">
      <c r="A76" s="1"/>
      <c r="B76" s="1" t="s">
        <v>145</v>
      </c>
      <c r="C76" s="1" t="s">
        <v>146</v>
      </c>
      <c r="D76" s="1">
        <v>3</v>
      </c>
      <c r="E76" s="1" t="s">
        <v>111</v>
      </c>
      <c r="F76" s="1" t="s">
        <v>144</v>
      </c>
    </row>
    <row r="77" spans="1:6">
      <c r="A77" s="1"/>
      <c r="B77" s="1" t="s">
        <v>147</v>
      </c>
      <c r="C77" s="1" t="s">
        <v>148</v>
      </c>
      <c r="D77" s="1">
        <v>3</v>
      </c>
      <c r="E77" s="1" t="s">
        <v>111</v>
      </c>
      <c r="F77" s="1" t="s">
        <v>144</v>
      </c>
    </row>
    <row r="78" spans="1:6">
      <c r="A78" s="1"/>
      <c r="B78" s="1" t="s">
        <v>149</v>
      </c>
      <c r="C78" s="1" t="s">
        <v>150</v>
      </c>
      <c r="D78" s="1">
        <v>8</v>
      </c>
      <c r="E78" s="1" t="s">
        <v>111</v>
      </c>
      <c r="F78" s="1" t="s">
        <v>144</v>
      </c>
    </row>
    <row r="79" spans="1:6">
      <c r="A79" s="1"/>
      <c r="B79" s="1"/>
      <c r="C79" s="1" t="s">
        <v>151</v>
      </c>
      <c r="D79" s="1">
        <v>15</v>
      </c>
      <c r="E79" s="1" t="s">
        <v>111</v>
      </c>
      <c r="F79" s="1"/>
    </row>
    <row r="80" spans="1:6">
      <c r="A80" s="1"/>
      <c r="B80" s="1"/>
      <c r="C80" s="1"/>
      <c r="D80" s="1"/>
      <c r="E80" s="1"/>
      <c r="F80" s="1"/>
    </row>
    <row r="81" spans="1:6">
      <c r="A81" s="1" t="s">
        <v>152</v>
      </c>
      <c r="B81" s="1"/>
      <c r="C81" s="1" t="s">
        <v>153</v>
      </c>
      <c r="D81" s="1">
        <v>23</v>
      </c>
      <c r="E81" s="1" t="s">
        <v>154</v>
      </c>
      <c r="F81" s="1" t="s">
        <v>155</v>
      </c>
    </row>
    <row r="82" spans="1:6">
      <c r="A82" s="1"/>
      <c r="B82" s="1"/>
      <c r="C82" s="1"/>
      <c r="D82" s="1"/>
      <c r="E82" s="1"/>
      <c r="F82" s="1"/>
    </row>
    <row r="83" spans="1:6">
      <c r="A83" s="1" t="s">
        <v>156</v>
      </c>
      <c r="B83" s="1"/>
      <c r="C83" s="1" t="s">
        <v>157</v>
      </c>
      <c r="D83" s="1">
        <v>18</v>
      </c>
      <c r="E83" s="1" t="s">
        <v>111</v>
      </c>
      <c r="F83" s="1" t="s">
        <v>158</v>
      </c>
    </row>
    <row r="84" spans="1:6">
      <c r="A84" s="1"/>
      <c r="B84" s="1"/>
      <c r="C84" s="1" t="s">
        <v>159</v>
      </c>
      <c r="D84" s="1"/>
      <c r="E84" s="1"/>
      <c r="F84" s="1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4"/>
      <c r="B2" s="4"/>
      <c r="C2" s="4"/>
      <c r="D2" s="4"/>
      <c r="E2" s="4"/>
      <c r="F2" s="5" t="s">
        <v>166</v>
      </c>
    </row>
    <row r="3" spans="1:6">
      <c r="A3" s="6" t="s">
        <v>167</v>
      </c>
      <c r="B3" s="7" t="s">
        <v>168</v>
      </c>
      <c r="C3" s="8"/>
      <c r="D3" s="8"/>
      <c r="E3" s="9"/>
      <c r="F3" s="9"/>
    </row>
    <row r="4" spans="1:6">
      <c r="A4" s="10" t="s">
        <v>169</v>
      </c>
      <c r="B4" s="11" t="s">
        <v>170</v>
      </c>
      <c r="C4" s="12"/>
      <c r="D4" s="12"/>
      <c r="E4" s="5"/>
      <c r="F4" s="5"/>
    </row>
    <row r="5" spans="1:6">
      <c r="A5" s="12"/>
      <c r="B5" s="11" t="s">
        <v>171</v>
      </c>
      <c r="C5" s="12"/>
      <c r="D5" s="12"/>
      <c r="E5" s="5"/>
      <c r="F5" s="5"/>
    </row>
    <row r="6" spans="1:6">
      <c r="A6" s="12"/>
      <c r="B6" s="11" t="s">
        <v>172</v>
      </c>
      <c r="C6" s="12"/>
      <c r="D6" s="12"/>
      <c r="E6" s="5"/>
      <c r="F6" s="5"/>
    </row>
    <row r="7" spans="1:6">
      <c r="A7" s="12"/>
      <c r="B7" s="11" t="s">
        <v>173</v>
      </c>
      <c r="C7" s="12"/>
      <c r="D7" s="12"/>
      <c r="E7" s="5"/>
      <c r="F7" s="5"/>
    </row>
    <row r="8" spans="1:6">
      <c r="A8" s="12"/>
      <c r="B8" s="11" t="s">
        <v>174</v>
      </c>
      <c r="C8" s="13">
        <v>1</v>
      </c>
      <c r="D8" s="13" t="s">
        <v>175</v>
      </c>
      <c r="E8" s="14">
        <v>1960</v>
      </c>
      <c r="F8" s="14">
        <f>C8*E8</f>
        <v>0</v>
      </c>
    </row>
    <row r="9" spans="1:6">
      <c r="A9" s="10" t="s">
        <v>176</v>
      </c>
      <c r="B9" s="11" t="s">
        <v>177</v>
      </c>
      <c r="C9" s="12"/>
      <c r="D9" s="12"/>
      <c r="E9" s="5"/>
      <c r="F9" s="5"/>
    </row>
    <row r="10" spans="1:6">
      <c r="A10" s="12"/>
      <c r="B10" s="11" t="s">
        <v>178</v>
      </c>
      <c r="C10" s="13">
        <v>1</v>
      </c>
      <c r="D10" s="13" t="s">
        <v>175</v>
      </c>
      <c r="E10" s="14">
        <v>848</v>
      </c>
      <c r="F10" s="14">
        <f>C10*E10</f>
        <v>0</v>
      </c>
    </row>
    <row r="11" spans="1:6">
      <c r="A11" s="10" t="s">
        <v>179</v>
      </c>
      <c r="B11" s="11" t="s">
        <v>180</v>
      </c>
      <c r="C11" s="12"/>
      <c r="D11" s="12"/>
      <c r="E11" s="5"/>
      <c r="F11" s="5"/>
    </row>
    <row r="12" spans="1:6">
      <c r="A12" s="12"/>
      <c r="B12" s="11" t="s">
        <v>181</v>
      </c>
      <c r="C12" s="12"/>
      <c r="D12" s="12"/>
      <c r="E12" s="5"/>
      <c r="F12" s="5"/>
    </row>
    <row r="13" spans="1:6">
      <c r="A13" s="12"/>
      <c r="B13" s="11" t="s">
        <v>182</v>
      </c>
      <c r="C13" s="12"/>
      <c r="D13" s="12"/>
      <c r="E13" s="5"/>
      <c r="F13" s="5"/>
    </row>
    <row r="14" spans="1:6">
      <c r="A14" s="12"/>
      <c r="B14" s="11" t="s">
        <v>183</v>
      </c>
      <c r="C14" s="13">
        <v>1</v>
      </c>
      <c r="D14" s="13" t="s">
        <v>175</v>
      </c>
      <c r="E14" s="14">
        <v>765</v>
      </c>
      <c r="F14" s="14">
        <f>C14*E14</f>
        <v>0</v>
      </c>
    </row>
    <row r="15" spans="1:6">
      <c r="A15" s="10" t="s">
        <v>184</v>
      </c>
      <c r="B15" s="11" t="s">
        <v>185</v>
      </c>
      <c r="C15" s="13">
        <v>1</v>
      </c>
      <c r="D15" s="13" t="s">
        <v>175</v>
      </c>
      <c r="E15" s="14">
        <v>530</v>
      </c>
      <c r="F15" s="14">
        <f>C15*E15</f>
        <v>0</v>
      </c>
    </row>
    <row r="16" spans="1:6">
      <c r="A16" s="10" t="s">
        <v>186</v>
      </c>
      <c r="B16" s="11" t="s">
        <v>187</v>
      </c>
      <c r="C16" s="12"/>
      <c r="D16" s="12"/>
      <c r="E16" s="5"/>
      <c r="F16" s="5"/>
    </row>
    <row r="17" spans="1:6">
      <c r="A17" s="12"/>
      <c r="B17" s="11" t="s">
        <v>188</v>
      </c>
      <c r="C17" s="13">
        <v>1</v>
      </c>
      <c r="D17" s="13" t="s">
        <v>175</v>
      </c>
      <c r="E17" s="14">
        <v>900</v>
      </c>
      <c r="F17" s="14">
        <f>C17*E17</f>
        <v>0</v>
      </c>
    </row>
    <row r="18" spans="1:6">
      <c r="A18" s="10" t="s">
        <v>189</v>
      </c>
      <c r="B18" s="11" t="s">
        <v>190</v>
      </c>
      <c r="C18" s="12"/>
      <c r="D18" s="12"/>
      <c r="E18" s="5"/>
      <c r="F18" s="5"/>
    </row>
    <row r="19" spans="1:6">
      <c r="A19" s="12"/>
      <c r="B19" s="11" t="s">
        <v>191</v>
      </c>
      <c r="C19" s="13">
        <v>1</v>
      </c>
      <c r="D19" s="13" t="s">
        <v>175</v>
      </c>
      <c r="E19" s="14">
        <v>1590</v>
      </c>
      <c r="F19" s="14">
        <f>C19*E19</f>
        <v>0</v>
      </c>
    </row>
    <row r="20" spans="1:6">
      <c r="A20" s="10" t="s">
        <v>192</v>
      </c>
      <c r="B20" s="11" t="s">
        <v>193</v>
      </c>
      <c r="C20" s="13">
        <v>1</v>
      </c>
      <c r="D20" s="13" t="s">
        <v>175</v>
      </c>
      <c r="E20" s="14">
        <v>450</v>
      </c>
      <c r="F20" s="14">
        <f>C20*E20</f>
        <v>0</v>
      </c>
    </row>
    <row r="21" spans="1:6">
      <c r="A21" s="10" t="s">
        <v>194</v>
      </c>
      <c r="B21" s="11" t="s">
        <v>195</v>
      </c>
      <c r="C21" s="12"/>
      <c r="D21" s="12"/>
      <c r="E21" s="5"/>
      <c r="F21" s="5"/>
    </row>
    <row r="22" spans="1:6">
      <c r="A22" s="12"/>
      <c r="B22" s="11" t="s">
        <v>196</v>
      </c>
      <c r="C22" s="12"/>
      <c r="D22" s="12"/>
      <c r="E22" s="5"/>
      <c r="F22" s="5"/>
    </row>
    <row r="23" spans="1:6">
      <c r="A23" s="12"/>
      <c r="B23" s="11" t="s">
        <v>197</v>
      </c>
      <c r="C23" s="13">
        <v>1</v>
      </c>
      <c r="D23" s="13" t="s">
        <v>175</v>
      </c>
      <c r="E23" s="14">
        <v>650</v>
      </c>
      <c r="F23" s="14">
        <f>C23*E23</f>
        <v>0</v>
      </c>
    </row>
    <row r="24" spans="1:6">
      <c r="A24" s="10" t="s">
        <v>198</v>
      </c>
      <c r="B24" s="11" t="s">
        <v>199</v>
      </c>
      <c r="C24" s="12"/>
      <c r="D24" s="12"/>
      <c r="E24" s="5"/>
      <c r="F24" s="5"/>
    </row>
    <row r="25" spans="1:6">
      <c r="A25" s="12"/>
      <c r="B25" s="11" t="s">
        <v>200</v>
      </c>
      <c r="C25" s="12"/>
      <c r="D25" s="12"/>
      <c r="E25" s="5"/>
      <c r="F25" s="5"/>
    </row>
    <row r="26" spans="1:6">
      <c r="A26" s="12"/>
      <c r="B26" s="11" t="s">
        <v>201</v>
      </c>
      <c r="C26" s="13">
        <v>1</v>
      </c>
      <c r="D26" s="13" t="s">
        <v>175</v>
      </c>
      <c r="E26" s="14">
        <v>2000</v>
      </c>
      <c r="F26" s="14">
        <f>C26*E26</f>
        <v>0</v>
      </c>
    </row>
    <row r="27" spans="1:6">
      <c r="A27" s="10" t="s">
        <v>202</v>
      </c>
      <c r="B27" s="11" t="s">
        <v>203</v>
      </c>
      <c r="C27" s="13">
        <v>1</v>
      </c>
      <c r="D27" s="13" t="s">
        <v>175</v>
      </c>
      <c r="E27" s="14">
        <v>4240</v>
      </c>
      <c r="F27" s="14">
        <f>C27*E27</f>
        <v>0</v>
      </c>
    </row>
    <row r="28" spans="1:6">
      <c r="A28" s="10" t="s">
        <v>204</v>
      </c>
      <c r="B28" s="11" t="s">
        <v>205</v>
      </c>
      <c r="C28" s="13">
        <v>1</v>
      </c>
      <c r="D28" s="13" t="s">
        <v>175</v>
      </c>
      <c r="E28" s="14">
        <v>636</v>
      </c>
      <c r="F28" s="14">
        <f>C28*E28</f>
        <v>0</v>
      </c>
    </row>
    <row r="29" spans="1:6">
      <c r="A29" s="10" t="s">
        <v>206</v>
      </c>
      <c r="B29" s="11" t="s">
        <v>207</v>
      </c>
      <c r="C29" s="13">
        <v>1</v>
      </c>
      <c r="D29" s="13" t="s">
        <v>175</v>
      </c>
      <c r="E29" s="14">
        <v>424</v>
      </c>
      <c r="F29" s="14">
        <f>C29*E29</f>
        <v>0</v>
      </c>
    </row>
    <row r="30" spans="1:6">
      <c r="A30" s="10" t="s">
        <v>208</v>
      </c>
      <c r="B30" s="11" t="s">
        <v>209</v>
      </c>
      <c r="C30" s="13">
        <v>1</v>
      </c>
      <c r="D30" s="13" t="s">
        <v>175</v>
      </c>
      <c r="E30" s="14">
        <v>106</v>
      </c>
      <c r="F30" s="14">
        <f>C30*E30</f>
        <v>0</v>
      </c>
    </row>
    <row r="31" spans="1:6">
      <c r="A31" s="10" t="s">
        <v>210</v>
      </c>
      <c r="B31" s="11" t="s">
        <v>211</v>
      </c>
      <c r="C31" s="13">
        <v>1</v>
      </c>
      <c r="D31" s="13" t="s">
        <v>175</v>
      </c>
      <c r="E31" s="14">
        <v>1590</v>
      </c>
      <c r="F31" s="14">
        <f>C31*E31</f>
        <v>0</v>
      </c>
    </row>
    <row r="32" spans="1:6">
      <c r="A32" s="10" t="s">
        <v>212</v>
      </c>
      <c r="B32" s="11" t="s">
        <v>213</v>
      </c>
      <c r="C32" s="13">
        <v>1</v>
      </c>
      <c r="D32" s="13" t="s">
        <v>175</v>
      </c>
      <c r="E32" s="14">
        <v>2650</v>
      </c>
      <c r="F32" s="14">
        <f>C32*E32</f>
        <v>0</v>
      </c>
    </row>
    <row r="33" spans="1:6">
      <c r="A33" s="12" t="s">
        <v>214</v>
      </c>
      <c r="B33" s="11" t="s">
        <v>215</v>
      </c>
      <c r="C33" s="12">
        <v>12</v>
      </c>
      <c r="D33" s="12" t="s">
        <v>216</v>
      </c>
      <c r="E33" s="14">
        <v>200</v>
      </c>
      <c r="F33" s="14">
        <f>C33*E33</f>
        <v>0</v>
      </c>
    </row>
    <row r="34" spans="1:6">
      <c r="A34" s="12" t="s">
        <v>217</v>
      </c>
      <c r="B34" s="11" t="s">
        <v>218</v>
      </c>
      <c r="C34" s="12">
        <v>12</v>
      </c>
      <c r="D34" s="12" t="s">
        <v>216</v>
      </c>
      <c r="E34" s="14">
        <v>300</v>
      </c>
      <c r="F34" s="14">
        <f>C34*E34</f>
        <v>0</v>
      </c>
    </row>
    <row r="35" spans="1:6">
      <c r="A35" s="12" t="s">
        <v>219</v>
      </c>
      <c r="B35" s="11" t="s">
        <v>220</v>
      </c>
      <c r="C35" s="12">
        <v>4</v>
      </c>
      <c r="D35" s="12" t="s">
        <v>216</v>
      </c>
      <c r="E35" s="14">
        <v>600</v>
      </c>
      <c r="F35" s="14">
        <f>C35*E35</f>
        <v>0</v>
      </c>
    </row>
    <row r="36" spans="1:6">
      <c r="A36" s="12" t="s">
        <v>221</v>
      </c>
      <c r="B36" s="11" t="s">
        <v>222</v>
      </c>
      <c r="C36" s="12">
        <v>1</v>
      </c>
      <c r="D36" s="12" t="s">
        <v>175</v>
      </c>
      <c r="E36" s="14">
        <v>2000</v>
      </c>
      <c r="F36" s="14">
        <f>C36*E36</f>
        <v>0</v>
      </c>
    </row>
    <row r="37" spans="1:6">
      <c r="A37" s="15"/>
      <c r="B37" s="16" t="s">
        <v>223</v>
      </c>
      <c r="C37" s="15"/>
      <c r="D37" s="15"/>
      <c r="E37" s="17"/>
      <c r="F37" s="18">
        <f>SUM(F4:F36)</f>
        <v>0</v>
      </c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  <row r="40" spans="1:6">
      <c r="A40" s="12"/>
      <c r="B40" s="11"/>
      <c r="C40" s="12"/>
      <c r="D40" s="12"/>
      <c r="E40" s="5"/>
      <c r="F40" s="5"/>
    </row>
    <row r="41" spans="1:6">
      <c r="A41" s="12"/>
      <c r="B41" s="11"/>
      <c r="C41" s="12"/>
      <c r="D41" s="12"/>
      <c r="E41" s="5"/>
      <c r="F41" s="5"/>
    </row>
    <row r="42" spans="1:6">
      <c r="A42" s="12"/>
      <c r="B42" s="11"/>
      <c r="C42" s="12"/>
      <c r="D42" s="12"/>
      <c r="E42" s="5"/>
      <c r="F42" s="5"/>
    </row>
    <row r="43" spans="1:6">
      <c r="A43" s="12"/>
      <c r="B43" s="11"/>
      <c r="C43" s="12"/>
      <c r="D43" s="12"/>
      <c r="E43" s="5"/>
      <c r="F43" s="5"/>
    </row>
    <row r="44" spans="1:6">
      <c r="A44" s="12"/>
      <c r="B44" s="11"/>
      <c r="C44" s="12"/>
      <c r="D44" s="12"/>
      <c r="E44" s="5"/>
      <c r="F44" s="5"/>
    </row>
    <row r="45" spans="1:6">
      <c r="A45" s="12"/>
      <c r="B45" s="11"/>
      <c r="C45" s="12"/>
      <c r="D45" s="12"/>
      <c r="E45" s="5"/>
      <c r="F45" s="5"/>
    </row>
    <row r="46" spans="1:6">
      <c r="A46" s="12"/>
      <c r="B46" s="11"/>
      <c r="C46" s="12"/>
      <c r="D46" s="12"/>
      <c r="E46" s="5"/>
      <c r="F46" s="5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2</v>
      </c>
      <c r="B3" s="7" t="s">
        <v>224</v>
      </c>
      <c r="C3" s="8"/>
      <c r="D3" s="8"/>
      <c r="E3" s="9"/>
      <c r="F3" s="9"/>
    </row>
    <row r="4" spans="1:6">
      <c r="A4" s="19">
        <v>2.1</v>
      </c>
      <c r="B4" s="11" t="s">
        <v>225</v>
      </c>
      <c r="C4" s="12"/>
      <c r="D4" s="12"/>
      <c r="E4" s="5"/>
      <c r="F4" s="5"/>
    </row>
    <row r="5" spans="1:6">
      <c r="A5" s="12"/>
      <c r="B5" s="11" t="s">
        <v>226</v>
      </c>
      <c r="C5" s="12"/>
      <c r="D5" s="12"/>
      <c r="E5" s="5"/>
      <c r="F5" s="5"/>
    </row>
    <row r="6" spans="1:6">
      <c r="A6" s="12"/>
      <c r="B6" s="11" t="s">
        <v>227</v>
      </c>
      <c r="C6" s="12"/>
      <c r="D6" s="12"/>
      <c r="E6" s="5"/>
      <c r="F6" s="5"/>
    </row>
    <row r="7" spans="1:6">
      <c r="A7" s="12"/>
      <c r="B7" s="11" t="s">
        <v>228</v>
      </c>
      <c r="C7" s="13">
        <v>50.5</v>
      </c>
      <c r="D7" s="12" t="s">
        <v>229</v>
      </c>
      <c r="E7" s="14">
        <v>10</v>
      </c>
      <c r="F7" s="14">
        <f>C7*E7</f>
        <v>0</v>
      </c>
    </row>
    <row r="8" spans="1:6">
      <c r="A8" s="19">
        <v>2.2</v>
      </c>
      <c r="B8" s="11" t="s">
        <v>230</v>
      </c>
      <c r="C8" s="12"/>
      <c r="D8" s="12"/>
      <c r="E8" s="5"/>
      <c r="F8" s="5"/>
    </row>
    <row r="9" spans="1:6">
      <c r="A9" s="12"/>
      <c r="B9" s="11" t="s">
        <v>231</v>
      </c>
      <c r="C9" s="12"/>
      <c r="D9" s="12"/>
      <c r="E9" s="5"/>
      <c r="F9" s="5"/>
    </row>
    <row r="10" spans="1:6">
      <c r="A10" s="12"/>
      <c r="B10" s="11" t="s">
        <v>232</v>
      </c>
      <c r="C10" s="12"/>
      <c r="D10" s="12"/>
      <c r="E10" s="5"/>
      <c r="F10" s="5"/>
    </row>
    <row r="11" spans="1:6">
      <c r="A11" s="12"/>
      <c r="B11" s="11" t="s">
        <v>233</v>
      </c>
      <c r="C11" s="13">
        <v>191.7</v>
      </c>
      <c r="D11" s="12" t="s">
        <v>229</v>
      </c>
      <c r="E11" s="14">
        <v>10</v>
      </c>
      <c r="F11" s="14">
        <f>C11*E11</f>
        <v>0</v>
      </c>
    </row>
    <row r="12" spans="1:6">
      <c r="A12" s="19">
        <v>2.3</v>
      </c>
      <c r="B12" s="11" t="s">
        <v>234</v>
      </c>
      <c r="C12" s="12"/>
      <c r="D12" s="12"/>
      <c r="E12" s="5"/>
      <c r="F12" s="5"/>
    </row>
    <row r="13" spans="1:6">
      <c r="A13" s="12"/>
      <c r="B13" s="11" t="s">
        <v>235</v>
      </c>
      <c r="C13" s="12"/>
      <c r="D13" s="12"/>
      <c r="E13" s="5"/>
      <c r="F13" s="5"/>
    </row>
    <row r="14" spans="1:6">
      <c r="A14" s="12"/>
      <c r="B14" s="11" t="s">
        <v>236</v>
      </c>
      <c r="C14" s="12"/>
      <c r="D14" s="12"/>
      <c r="E14" s="5"/>
      <c r="F14" s="5"/>
    </row>
    <row r="15" spans="1:6">
      <c r="A15" s="12"/>
      <c r="B15" s="11" t="s">
        <v>237</v>
      </c>
      <c r="C15" s="12"/>
      <c r="D15" s="12"/>
      <c r="E15" s="5"/>
      <c r="F15" s="5"/>
    </row>
    <row r="16" spans="1:6">
      <c r="A16" s="12"/>
      <c r="B16" s="11" t="s">
        <v>238</v>
      </c>
      <c r="C16" s="12"/>
      <c r="D16" s="12"/>
      <c r="E16" s="5"/>
      <c r="F16" s="5"/>
    </row>
    <row r="17" spans="1:6">
      <c r="A17" s="12"/>
      <c r="B17" s="11" t="s">
        <v>239</v>
      </c>
      <c r="C17" s="12"/>
      <c r="D17" s="12"/>
      <c r="E17" s="5"/>
      <c r="F17" s="5"/>
    </row>
    <row r="18" spans="1:6">
      <c r="A18" s="12"/>
      <c r="B18" s="11" t="s">
        <v>240</v>
      </c>
      <c r="C18" s="12"/>
      <c r="D18" s="12"/>
      <c r="E18" s="5"/>
      <c r="F18" s="5"/>
    </row>
    <row r="19" spans="1:6">
      <c r="A19" s="12"/>
      <c r="B19" s="11" t="s">
        <v>241</v>
      </c>
      <c r="C19" s="12"/>
      <c r="D19" s="12"/>
      <c r="E19" s="5"/>
      <c r="F19" s="5"/>
    </row>
    <row r="20" spans="1:6">
      <c r="A20" s="12"/>
      <c r="B20" s="11" t="s">
        <v>242</v>
      </c>
      <c r="C20" s="12"/>
      <c r="D20" s="12"/>
      <c r="E20" s="5"/>
      <c r="F20" s="5"/>
    </row>
    <row r="21" spans="1:6">
      <c r="A21" s="12"/>
      <c r="B21" s="11" t="s">
        <v>243</v>
      </c>
      <c r="C21" s="13">
        <f>109*1.3</f>
        <v>0</v>
      </c>
      <c r="D21" s="12" t="s">
        <v>229</v>
      </c>
      <c r="E21" s="14">
        <v>20</v>
      </c>
      <c r="F21" s="14">
        <f>C21*E21</f>
        <v>0</v>
      </c>
    </row>
    <row r="22" spans="1:6">
      <c r="A22" s="19">
        <v>2.4</v>
      </c>
      <c r="B22" s="11" t="s">
        <v>244</v>
      </c>
      <c r="C22" s="12"/>
      <c r="D22" s="12"/>
      <c r="E22" s="5"/>
      <c r="F22" s="5"/>
    </row>
    <row r="23" spans="1:6">
      <c r="A23" s="12"/>
      <c r="B23" s="11" t="s">
        <v>245</v>
      </c>
      <c r="C23" s="12"/>
      <c r="D23" s="12"/>
      <c r="E23" s="5"/>
      <c r="F23" s="5"/>
    </row>
    <row r="24" spans="1:6">
      <c r="A24" s="12"/>
      <c r="B24" s="11" t="s">
        <v>246</v>
      </c>
      <c r="C24" s="12"/>
      <c r="D24" s="12"/>
      <c r="E24" s="5"/>
      <c r="F24" s="5"/>
    </row>
    <row r="25" spans="1:6">
      <c r="A25" s="12"/>
      <c r="B25" s="11" t="s">
        <v>247</v>
      </c>
      <c r="C25" s="12"/>
      <c r="D25" s="12"/>
      <c r="E25" s="5"/>
      <c r="F25" s="5"/>
    </row>
    <row r="26" spans="1:6">
      <c r="A26" s="12"/>
      <c r="B26" s="11" t="s">
        <v>248</v>
      </c>
      <c r="C26" s="12"/>
      <c r="D26" s="12"/>
      <c r="E26" s="5"/>
      <c r="F26" s="5"/>
    </row>
    <row r="27" spans="1:6">
      <c r="A27" s="12"/>
      <c r="B27" s="11" t="s">
        <v>249</v>
      </c>
      <c r="C27" s="13">
        <f>47*1.3</f>
        <v>0</v>
      </c>
      <c r="D27" s="12" t="s">
        <v>229</v>
      </c>
      <c r="E27" s="14">
        <v>33.92</v>
      </c>
      <c r="F27" s="14">
        <f>C27*E27</f>
        <v>0</v>
      </c>
    </row>
    <row r="28" spans="1:6">
      <c r="A28" s="19">
        <v>2.5</v>
      </c>
      <c r="B28" s="11" t="s">
        <v>250</v>
      </c>
      <c r="C28" s="12"/>
      <c r="D28" s="12"/>
      <c r="E28" s="5"/>
      <c r="F28" s="5"/>
    </row>
    <row r="29" spans="1:6">
      <c r="A29" s="12"/>
      <c r="B29" s="11" t="s">
        <v>251</v>
      </c>
      <c r="C29" s="13">
        <v>45.5</v>
      </c>
      <c r="D29" s="12" t="s">
        <v>229</v>
      </c>
      <c r="E29" s="14">
        <v>18</v>
      </c>
      <c r="F29" s="14">
        <f>C29*E29</f>
        <v>0</v>
      </c>
    </row>
    <row r="30" spans="1:6">
      <c r="A30" s="19">
        <v>2.6</v>
      </c>
      <c r="B30" s="11" t="s">
        <v>252</v>
      </c>
      <c r="C30" s="12"/>
      <c r="D30" s="12"/>
      <c r="E30" s="5"/>
      <c r="F30" s="5"/>
    </row>
    <row r="31" spans="1:6">
      <c r="A31" s="12"/>
      <c r="B31" s="11" t="s">
        <v>253</v>
      </c>
      <c r="C31" s="13">
        <v>33.5</v>
      </c>
      <c r="D31" s="12" t="s">
        <v>229</v>
      </c>
      <c r="E31" s="14">
        <v>40</v>
      </c>
      <c r="F31" s="14">
        <f>C31*E31</f>
        <v>0</v>
      </c>
    </row>
    <row r="32" spans="1:6">
      <c r="A32" s="12" t="s">
        <v>254</v>
      </c>
      <c r="B32" s="11" t="s">
        <v>255</v>
      </c>
      <c r="C32" s="12">
        <v>117</v>
      </c>
      <c r="D32" s="12" t="s">
        <v>229</v>
      </c>
      <c r="E32" s="14">
        <v>18</v>
      </c>
      <c r="F32" s="14">
        <f>C32*E32</f>
        <v>0</v>
      </c>
    </row>
    <row r="33" spans="1:6">
      <c r="A33" s="15"/>
      <c r="B33" s="16" t="s">
        <v>223</v>
      </c>
      <c r="C33" s="15"/>
      <c r="D33" s="15"/>
      <c r="E33" s="17"/>
      <c r="F33" s="18">
        <f>SUM(F4:F32)</f>
        <v>0</v>
      </c>
    </row>
    <row r="34" spans="1:6">
      <c r="A34" s="12"/>
      <c r="B34" s="11"/>
      <c r="C34" s="12"/>
      <c r="D34" s="12"/>
      <c r="E34" s="5"/>
      <c r="F34" s="5"/>
    </row>
    <row r="35" spans="1:6">
      <c r="A35" s="12"/>
      <c r="B35" s="11"/>
      <c r="C35" s="12"/>
      <c r="D35" s="12"/>
      <c r="E35" s="5"/>
      <c r="F35" s="5"/>
    </row>
    <row r="36" spans="1:6">
      <c r="A36" s="12"/>
      <c r="B36" s="11"/>
      <c r="C36" s="12"/>
      <c r="D36" s="12"/>
      <c r="E36" s="5"/>
      <c r="F36" s="5"/>
    </row>
    <row r="37" spans="1:6">
      <c r="A37" s="12"/>
      <c r="B37" s="11"/>
      <c r="C37" s="12"/>
      <c r="D37" s="12"/>
      <c r="E37" s="5"/>
      <c r="F37" s="5"/>
    </row>
    <row r="38" spans="1:6">
      <c r="A38" s="12"/>
      <c r="B38" s="11"/>
      <c r="C38" s="12"/>
      <c r="D38" s="12"/>
      <c r="E38" s="5"/>
      <c r="F38" s="5"/>
    </row>
    <row r="39" spans="1:6">
      <c r="A39" s="12"/>
      <c r="B39" s="11"/>
      <c r="C39" s="12"/>
      <c r="D39" s="12"/>
      <c r="E39" s="5"/>
      <c r="F39" s="5"/>
    </row>
    <row r="40" spans="1:6">
      <c r="A40" s="12"/>
      <c r="B40" s="11"/>
      <c r="C40" s="12"/>
      <c r="D40" s="12"/>
      <c r="E40" s="5"/>
      <c r="F4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3</v>
      </c>
      <c r="B3" s="7" t="s">
        <v>256</v>
      </c>
      <c r="C3" s="8"/>
      <c r="D3" s="8"/>
      <c r="E3" s="9"/>
      <c r="F3" s="9"/>
    </row>
    <row r="4" spans="1:6">
      <c r="A4" s="12"/>
      <c r="B4" s="11" t="s">
        <v>257</v>
      </c>
      <c r="C4" s="12"/>
      <c r="D4" s="12"/>
      <c r="E4" s="5"/>
      <c r="F4" s="5"/>
    </row>
    <row r="5" spans="1:6">
      <c r="A5" s="19" t="s">
        <v>258</v>
      </c>
      <c r="B5" s="11" t="s">
        <v>259</v>
      </c>
      <c r="C5" s="12"/>
      <c r="D5" s="12"/>
      <c r="E5" s="5"/>
      <c r="F5" s="5"/>
    </row>
    <row r="6" spans="1:6">
      <c r="A6" s="12"/>
      <c r="B6" s="11" t="s">
        <v>260</v>
      </c>
      <c r="C6" s="12"/>
      <c r="D6" s="12"/>
      <c r="E6" s="5"/>
      <c r="F6" s="5"/>
    </row>
    <row r="7" spans="1:6">
      <c r="A7" s="19">
        <v>3.1</v>
      </c>
      <c r="B7" s="11" t="s">
        <v>261</v>
      </c>
      <c r="C7" s="13">
        <v>59.9</v>
      </c>
      <c r="D7" s="12" t="s">
        <v>262</v>
      </c>
      <c r="E7" s="14">
        <v>16.96</v>
      </c>
      <c r="F7" s="14">
        <f>C7*E7</f>
        <v>0</v>
      </c>
    </row>
    <row r="8" spans="1:6">
      <c r="A8" s="19" t="s">
        <v>258</v>
      </c>
      <c r="B8" s="11" t="s">
        <v>263</v>
      </c>
      <c r="C8" s="12"/>
      <c r="D8" s="12"/>
      <c r="E8" s="5"/>
      <c r="F8" s="5"/>
    </row>
    <row r="9" spans="1:6">
      <c r="A9" s="19">
        <v>3.2</v>
      </c>
      <c r="B9" s="11" t="s">
        <v>261</v>
      </c>
      <c r="C9" s="13">
        <v>58.7</v>
      </c>
      <c r="D9" s="12" t="s">
        <v>262</v>
      </c>
      <c r="E9" s="14">
        <v>16.96</v>
      </c>
      <c r="F9" s="14">
        <f>C9*E9</f>
        <v>0</v>
      </c>
    </row>
    <row r="10" spans="1:6">
      <c r="A10" s="19">
        <v>3.3</v>
      </c>
      <c r="B10" s="11" t="s">
        <v>264</v>
      </c>
      <c r="C10" s="12"/>
      <c r="D10" s="12"/>
      <c r="E10" s="5"/>
      <c r="F10" s="5"/>
    </row>
    <row r="11" spans="1:6">
      <c r="A11" s="12"/>
      <c r="B11" s="11" t="s">
        <v>265</v>
      </c>
      <c r="C11" s="13">
        <v>4.8</v>
      </c>
      <c r="D11" s="12" t="s">
        <v>262</v>
      </c>
      <c r="E11" s="14">
        <v>16.96</v>
      </c>
      <c r="F11" s="14">
        <f>C11*E11</f>
        <v>0</v>
      </c>
    </row>
    <row r="12" spans="1:6">
      <c r="A12" s="19">
        <v>3.4</v>
      </c>
      <c r="B12" s="11" t="s">
        <v>266</v>
      </c>
      <c r="C12" s="13">
        <v>9.6</v>
      </c>
      <c r="D12" s="12" t="s">
        <v>262</v>
      </c>
      <c r="E12" s="14">
        <v>16.96</v>
      </c>
      <c r="F12" s="14">
        <f>C12*E12</f>
        <v>0</v>
      </c>
    </row>
    <row r="13" spans="1:6">
      <c r="A13" s="19">
        <v>3.5</v>
      </c>
      <c r="B13" s="11" t="s">
        <v>267</v>
      </c>
      <c r="C13" s="13">
        <v>2.4</v>
      </c>
      <c r="D13" s="12" t="s">
        <v>262</v>
      </c>
      <c r="E13" s="14">
        <v>16.96</v>
      </c>
      <c r="F13" s="14">
        <f>C13*E13</f>
        <v>0</v>
      </c>
    </row>
    <row r="14" spans="1:6">
      <c r="A14" s="19">
        <v>3.6</v>
      </c>
      <c r="B14" s="11" t="s">
        <v>268</v>
      </c>
      <c r="C14" s="13">
        <f>39+30</f>
        <v>0</v>
      </c>
      <c r="D14" s="12" t="s">
        <v>269</v>
      </c>
      <c r="E14" s="14">
        <v>22.26</v>
      </c>
      <c r="F14" s="14">
        <f>C14*E14</f>
        <v>0</v>
      </c>
    </row>
    <row r="15" spans="1:6">
      <c r="A15" s="19">
        <v>3.7</v>
      </c>
      <c r="B15" s="11" t="s">
        <v>270</v>
      </c>
      <c r="C15" s="13">
        <f>39+17</f>
        <v>0</v>
      </c>
      <c r="D15" s="12" t="s">
        <v>269</v>
      </c>
      <c r="E15" s="14">
        <v>22.26</v>
      </c>
      <c r="F15" s="14">
        <f>C15*E15</f>
        <v>0</v>
      </c>
    </row>
    <row r="16" spans="1:6">
      <c r="A16" s="19">
        <v>3.8</v>
      </c>
      <c r="B16" s="11" t="s">
        <v>271</v>
      </c>
      <c r="C16" s="13">
        <v>22.8</v>
      </c>
      <c r="D16" s="12" t="s">
        <v>269</v>
      </c>
      <c r="E16" s="14">
        <v>22.26</v>
      </c>
      <c r="F16" s="14">
        <f>C16*E16</f>
        <v>0</v>
      </c>
    </row>
    <row r="17" spans="1:6">
      <c r="A17" s="19">
        <v>3.9</v>
      </c>
      <c r="B17" s="11" t="s">
        <v>272</v>
      </c>
      <c r="C17" s="12"/>
      <c r="D17" s="12"/>
      <c r="E17" s="5"/>
      <c r="F17" s="5"/>
    </row>
    <row r="18" spans="1:6">
      <c r="A18" s="12"/>
      <c r="B18" s="11" t="s">
        <v>273</v>
      </c>
      <c r="C18" s="13">
        <v>95.8</v>
      </c>
      <c r="D18" s="12" t="s">
        <v>262</v>
      </c>
      <c r="E18" s="14">
        <v>21.2</v>
      </c>
      <c r="F18" s="14">
        <f>C18*E18</f>
        <v>0</v>
      </c>
    </row>
    <row r="19" spans="1:6">
      <c r="A19" s="12"/>
      <c r="B19" s="11" t="s">
        <v>274</v>
      </c>
      <c r="C19" s="13">
        <v>74.3</v>
      </c>
      <c r="D19" s="12" t="s">
        <v>262</v>
      </c>
      <c r="E19" s="14">
        <v>21.2</v>
      </c>
      <c r="F19" s="14">
        <f>C19*E19</f>
        <v>0</v>
      </c>
    </row>
    <row r="20" spans="1:6">
      <c r="A20" s="12"/>
      <c r="B20" s="11" t="s">
        <v>275</v>
      </c>
      <c r="C20" s="13">
        <v>8.4</v>
      </c>
      <c r="D20" s="12" t="s">
        <v>262</v>
      </c>
      <c r="E20" s="14">
        <v>21.2</v>
      </c>
      <c r="F20" s="14">
        <f>C20*E20</f>
        <v>0</v>
      </c>
    </row>
    <row r="21" spans="1:6">
      <c r="A21" s="13">
        <v>3.11</v>
      </c>
      <c r="B21" s="11" t="s">
        <v>276</v>
      </c>
      <c r="C21" s="12"/>
      <c r="D21" s="12"/>
      <c r="E21" s="5"/>
      <c r="F21" s="5"/>
    </row>
    <row r="22" spans="1:6">
      <c r="A22" s="12"/>
      <c r="B22" s="11" t="s">
        <v>277</v>
      </c>
      <c r="C22" s="13">
        <v>18</v>
      </c>
      <c r="D22" s="12" t="s">
        <v>111</v>
      </c>
      <c r="E22" s="14">
        <v>47.7</v>
      </c>
      <c r="F22" s="14">
        <f>C22*E22</f>
        <v>0</v>
      </c>
    </row>
    <row r="23" spans="1:6">
      <c r="A23" s="12"/>
      <c r="B23" s="11"/>
      <c r="C23" s="12"/>
      <c r="D23" s="12"/>
      <c r="E23" s="5"/>
      <c r="F23" s="5"/>
    </row>
    <row r="24" spans="1:6">
      <c r="A24" s="13" t="s">
        <v>258</v>
      </c>
      <c r="B24" s="11" t="s">
        <v>278</v>
      </c>
      <c r="C24" s="12"/>
      <c r="D24" s="12"/>
      <c r="E24" s="5"/>
      <c r="F24" s="5"/>
    </row>
    <row r="25" spans="1:6">
      <c r="A25" s="13">
        <v>3.12</v>
      </c>
      <c r="B25" s="11" t="s">
        <v>279</v>
      </c>
      <c r="C25" s="13">
        <v>7.4</v>
      </c>
      <c r="D25" s="12" t="s">
        <v>262</v>
      </c>
      <c r="E25" s="14">
        <v>26.5</v>
      </c>
      <c r="F25" s="14">
        <f>C25*E25</f>
        <v>0</v>
      </c>
    </row>
    <row r="26" spans="1:6">
      <c r="A26" s="13">
        <v>3.13</v>
      </c>
      <c r="B26" s="11" t="s">
        <v>280</v>
      </c>
      <c r="C26" s="13">
        <v>12.7</v>
      </c>
      <c r="D26" s="12" t="s">
        <v>262</v>
      </c>
      <c r="E26" s="14">
        <v>26.5</v>
      </c>
      <c r="F26" s="14">
        <f>C26*E26</f>
        <v>0</v>
      </c>
    </row>
    <row r="27" spans="1:6">
      <c r="A27" s="12"/>
      <c r="B27" s="11"/>
      <c r="C27" s="12"/>
      <c r="D27" s="12"/>
      <c r="E27" s="5"/>
      <c r="F27" s="5"/>
    </row>
    <row r="28" spans="1:6">
      <c r="A28" s="12"/>
      <c r="B28" s="11" t="s">
        <v>281</v>
      </c>
      <c r="C28" s="12"/>
      <c r="D28" s="12"/>
      <c r="E28" s="5"/>
      <c r="F28" s="5"/>
    </row>
    <row r="29" spans="1:6">
      <c r="A29" s="13">
        <v>3.14</v>
      </c>
      <c r="B29" s="11" t="s">
        <v>282</v>
      </c>
      <c r="C29" s="13">
        <v>252.5</v>
      </c>
      <c r="D29" s="12" t="s">
        <v>269</v>
      </c>
      <c r="E29" s="14">
        <v>21</v>
      </c>
      <c r="F29" s="14">
        <f>C29*E29</f>
        <v>0</v>
      </c>
    </row>
    <row r="30" spans="1:6">
      <c r="A30" s="13">
        <v>3.15</v>
      </c>
      <c r="B30" s="11" t="s">
        <v>283</v>
      </c>
      <c r="C30" s="13">
        <v>316.1</v>
      </c>
      <c r="D30" s="12" t="s">
        <v>269</v>
      </c>
      <c r="E30" s="14">
        <v>21</v>
      </c>
      <c r="F30" s="14">
        <f>C30*E30</f>
        <v>0</v>
      </c>
    </row>
    <row r="31" spans="1:6">
      <c r="A31" s="13" t="s">
        <v>258</v>
      </c>
      <c r="B31" s="11" t="s">
        <v>284</v>
      </c>
      <c r="C31" s="12"/>
      <c r="D31" s="12"/>
      <c r="E31" s="5"/>
      <c r="F31" s="5"/>
    </row>
    <row r="32" spans="1:6">
      <c r="A32" s="13">
        <v>3.16</v>
      </c>
      <c r="B32" s="11" t="s">
        <v>285</v>
      </c>
      <c r="C32" s="13">
        <v>7.2</v>
      </c>
      <c r="D32" s="12" t="s">
        <v>262</v>
      </c>
      <c r="E32" s="14">
        <v>15.9</v>
      </c>
      <c r="F32" s="14">
        <f>C32*E32</f>
        <v>0</v>
      </c>
    </row>
    <row r="33" spans="1:6">
      <c r="A33" s="13">
        <v>3.17</v>
      </c>
      <c r="B33" s="11" t="s">
        <v>286</v>
      </c>
      <c r="C33" s="13">
        <v>25.1</v>
      </c>
      <c r="D33" s="12" t="s">
        <v>262</v>
      </c>
      <c r="E33" s="14">
        <v>15.9</v>
      </c>
      <c r="F33" s="14">
        <f>C33*E33</f>
        <v>0</v>
      </c>
    </row>
    <row r="34" spans="1:6">
      <c r="A34" s="12"/>
      <c r="B34" s="11" t="s">
        <v>287</v>
      </c>
      <c r="C34" s="13">
        <v>0</v>
      </c>
      <c r="D34" s="12" t="s">
        <v>262</v>
      </c>
      <c r="E34" s="14">
        <v>15.9</v>
      </c>
      <c r="F34" s="14">
        <f>C34*E34</f>
        <v>0</v>
      </c>
    </row>
    <row r="35" spans="1:6">
      <c r="A35" s="13">
        <v>3.18</v>
      </c>
      <c r="B35" s="11" t="s">
        <v>288</v>
      </c>
      <c r="C35" s="13">
        <v>19.2</v>
      </c>
      <c r="D35" s="12" t="s">
        <v>262</v>
      </c>
      <c r="E35" s="14">
        <v>15.9</v>
      </c>
      <c r="F35" s="14">
        <f>C35*E35</f>
        <v>0</v>
      </c>
    </row>
    <row r="36" spans="1:6">
      <c r="A36" s="13">
        <v>3.19</v>
      </c>
      <c r="B36" s="11" t="s">
        <v>289</v>
      </c>
      <c r="C36" s="12"/>
      <c r="D36" s="12"/>
      <c r="E36" s="5"/>
      <c r="F36" s="5"/>
    </row>
    <row r="37" spans="1:6">
      <c r="A37" s="12"/>
      <c r="B37" s="11" t="s">
        <v>290</v>
      </c>
      <c r="C37" s="13">
        <v>3.6</v>
      </c>
      <c r="D37" s="12" t="s">
        <v>262</v>
      </c>
      <c r="E37" s="14">
        <v>26.5</v>
      </c>
      <c r="F37" s="14">
        <f>C37*E37</f>
        <v>0</v>
      </c>
    </row>
    <row r="38" spans="1:6">
      <c r="A38" s="12" t="s">
        <v>291</v>
      </c>
      <c r="B38" s="11" t="s">
        <v>292</v>
      </c>
      <c r="C38" s="12">
        <v>156</v>
      </c>
      <c r="D38" s="12" t="s">
        <v>269</v>
      </c>
      <c r="E38" s="14">
        <v>21</v>
      </c>
      <c r="F38" s="14">
        <f>C38*E38</f>
        <v>0</v>
      </c>
    </row>
    <row r="39" spans="1:6">
      <c r="A39" s="12" t="s">
        <v>293</v>
      </c>
      <c r="B39" s="11" t="s">
        <v>294</v>
      </c>
      <c r="C39" s="12">
        <v>1400</v>
      </c>
      <c r="D39" s="12" t="s">
        <v>295</v>
      </c>
      <c r="E39" s="14">
        <v>1.27</v>
      </c>
      <c r="F39" s="14">
        <f>C39*E39</f>
        <v>0</v>
      </c>
    </row>
    <row r="40" spans="1:6">
      <c r="A40" s="12" t="s">
        <v>296</v>
      </c>
      <c r="B40" s="11" t="s">
        <v>297</v>
      </c>
      <c r="C40" s="12">
        <v>27</v>
      </c>
      <c r="D40" s="12" t="s">
        <v>298</v>
      </c>
      <c r="E40" s="14">
        <v>21</v>
      </c>
      <c r="F40" s="14">
        <f>C40*E40</f>
        <v>0</v>
      </c>
    </row>
    <row r="41" spans="1:6">
      <c r="A41" s="15"/>
      <c r="B41" s="16" t="s">
        <v>223</v>
      </c>
      <c r="C41" s="15"/>
      <c r="D41" s="15"/>
      <c r="E41" s="17"/>
      <c r="F41" s="18">
        <f>SUM(F4:F40)</f>
        <v>0</v>
      </c>
    </row>
    <row r="42" spans="1:6">
      <c r="A42" s="12"/>
      <c r="B42" s="11"/>
      <c r="C42" s="12"/>
      <c r="D42" s="12"/>
      <c r="E42" s="5"/>
      <c r="F4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4</v>
      </c>
      <c r="B3" s="7" t="s">
        <v>299</v>
      </c>
      <c r="C3" s="8"/>
      <c r="D3" s="8"/>
      <c r="E3" s="9"/>
      <c r="F3" s="9"/>
    </row>
    <row r="4" spans="1:6">
      <c r="A4" s="12">
        <v>4.1</v>
      </c>
      <c r="B4" s="11" t="s">
        <v>300</v>
      </c>
      <c r="C4" s="12"/>
      <c r="D4" s="12"/>
      <c r="E4" s="5"/>
      <c r="F4" s="5"/>
    </row>
    <row r="5" spans="1:6">
      <c r="A5" s="12"/>
      <c r="B5" s="11" t="s">
        <v>301</v>
      </c>
      <c r="C5" s="12">
        <v>25.25</v>
      </c>
      <c r="D5" s="12" t="s">
        <v>229</v>
      </c>
      <c r="E5" s="14">
        <v>106</v>
      </c>
      <c r="F5" s="14">
        <f>C5*E5</f>
        <v>0</v>
      </c>
    </row>
    <row r="6" spans="1:6">
      <c r="A6" s="12">
        <v>4.2</v>
      </c>
      <c r="B6" s="11" t="s">
        <v>302</v>
      </c>
      <c r="C6" s="12">
        <v>101</v>
      </c>
      <c r="D6" s="12" t="s">
        <v>229</v>
      </c>
      <c r="E6" s="14">
        <v>121.9</v>
      </c>
      <c r="F6" s="14">
        <f>C6*E6</f>
        <v>0</v>
      </c>
    </row>
    <row r="7" spans="1:6">
      <c r="A7" s="12"/>
      <c r="B7" s="11" t="s">
        <v>303</v>
      </c>
      <c r="C7" s="12"/>
      <c r="D7" s="12"/>
      <c r="E7" s="5"/>
      <c r="F7" s="5"/>
    </row>
    <row r="8" spans="1:6">
      <c r="A8" s="12">
        <v>4.3</v>
      </c>
      <c r="B8" s="11" t="s">
        <v>304</v>
      </c>
      <c r="C8" s="12">
        <v>4.3</v>
      </c>
      <c r="D8" s="12" t="s">
        <v>229</v>
      </c>
      <c r="E8" s="14">
        <v>106</v>
      </c>
      <c r="F8" s="14">
        <f>C8*E8</f>
        <v>0</v>
      </c>
    </row>
    <row r="9" spans="1:6">
      <c r="A9" s="12">
        <v>4.4</v>
      </c>
      <c r="B9" s="11" t="s">
        <v>305</v>
      </c>
      <c r="C9" s="12">
        <v>2.4</v>
      </c>
      <c r="D9" s="12" t="s">
        <v>229</v>
      </c>
      <c r="E9" s="14">
        <v>111.3</v>
      </c>
      <c r="F9" s="14">
        <f>C9*E9</f>
        <v>0</v>
      </c>
    </row>
    <row r="10" spans="1:6">
      <c r="A10" s="12">
        <v>4.5</v>
      </c>
      <c r="B10" s="11" t="s">
        <v>306</v>
      </c>
      <c r="C10" s="12">
        <v>7.2</v>
      </c>
      <c r="D10" s="12" t="s">
        <v>229</v>
      </c>
      <c r="E10" s="14">
        <v>121.9</v>
      </c>
      <c r="F10" s="14">
        <f>C10*E10</f>
        <v>0</v>
      </c>
    </row>
    <row r="11" spans="1:6">
      <c r="A11" s="12">
        <v>4.6</v>
      </c>
      <c r="B11" s="11" t="s">
        <v>307</v>
      </c>
      <c r="C11" s="12">
        <v>6</v>
      </c>
      <c r="D11" s="12" t="s">
        <v>229</v>
      </c>
      <c r="E11" s="14">
        <v>121.9</v>
      </c>
      <c r="F11" s="14">
        <f>C11*E11</f>
        <v>0</v>
      </c>
    </row>
    <row r="12" spans="1:6">
      <c r="A12" s="12">
        <v>4.7</v>
      </c>
      <c r="B12" s="11" t="s">
        <v>308</v>
      </c>
      <c r="C12" s="12">
        <v>2.4</v>
      </c>
      <c r="D12" s="12" t="s">
        <v>229</v>
      </c>
      <c r="E12" s="14">
        <v>121.9</v>
      </c>
      <c r="F12" s="14">
        <f>C12*E12</f>
        <v>0</v>
      </c>
    </row>
    <row r="13" spans="1:6">
      <c r="A13" s="12">
        <v>4.8</v>
      </c>
      <c r="B13" s="11" t="s">
        <v>309</v>
      </c>
      <c r="C13" s="12">
        <v>75.75</v>
      </c>
      <c r="D13" s="12" t="s">
        <v>229</v>
      </c>
      <c r="E13" s="14">
        <v>121.9</v>
      </c>
      <c r="F13" s="14">
        <f>C13*E13</f>
        <v>0</v>
      </c>
    </row>
    <row r="14" spans="1:6">
      <c r="A14" s="12">
        <v>4.9</v>
      </c>
      <c r="B14" s="11" t="s">
        <v>310</v>
      </c>
      <c r="C14" s="12">
        <v>94.83</v>
      </c>
      <c r="D14" s="12" t="s">
        <v>229</v>
      </c>
      <c r="E14" s="14">
        <v>121.9</v>
      </c>
      <c r="F14" s="14">
        <f>C14*E14</f>
        <v>0</v>
      </c>
    </row>
    <row r="15" spans="1:6">
      <c r="A15" s="12">
        <v>4.11</v>
      </c>
      <c r="B15" s="11" t="s">
        <v>311</v>
      </c>
      <c r="C15" s="12">
        <v>11.7</v>
      </c>
      <c r="D15" s="12" t="s">
        <v>229</v>
      </c>
      <c r="E15" s="14">
        <v>121.9</v>
      </c>
      <c r="F15" s="14">
        <f>C15*E15</f>
        <v>0</v>
      </c>
    </row>
    <row r="16" spans="1:6">
      <c r="A16" s="12">
        <v>4.12</v>
      </c>
      <c r="B16" s="11" t="s">
        <v>312</v>
      </c>
      <c r="C16" s="12">
        <v>3</v>
      </c>
      <c r="D16" s="12" t="s">
        <v>229</v>
      </c>
      <c r="E16" s="14">
        <v>121.9</v>
      </c>
      <c r="F16" s="14">
        <f>C16*E16</f>
        <v>0</v>
      </c>
    </row>
    <row r="17" spans="1:6">
      <c r="A17" s="12" t="s">
        <v>313</v>
      </c>
      <c r="B17" s="11" t="s">
        <v>314</v>
      </c>
      <c r="C17" s="12">
        <v>300</v>
      </c>
      <c r="D17" s="12" t="s">
        <v>24</v>
      </c>
      <c r="E17" s="14">
        <v>32.4</v>
      </c>
      <c r="F17" s="14">
        <f>C17*E17</f>
        <v>0</v>
      </c>
    </row>
    <row r="18" spans="1:6">
      <c r="A18" s="12" t="s">
        <v>315</v>
      </c>
      <c r="B18" s="11" t="s">
        <v>316</v>
      </c>
      <c r="C18" s="12">
        <v>2</v>
      </c>
      <c r="D18" s="12" t="s">
        <v>317</v>
      </c>
      <c r="E18" s="14">
        <v>1500</v>
      </c>
      <c r="F18" s="14">
        <f>C18*E18</f>
        <v>0</v>
      </c>
    </row>
    <row r="19" spans="1:6">
      <c r="A19" s="15"/>
      <c r="B19" s="16" t="s">
        <v>223</v>
      </c>
      <c r="C19" s="15"/>
      <c r="D19" s="15"/>
      <c r="E19" s="17"/>
      <c r="F19" s="18">
        <f>SUM(F4:F18)</f>
        <v>0</v>
      </c>
    </row>
    <row r="20" spans="1:6">
      <c r="A20" s="12"/>
      <c r="B20" s="11"/>
      <c r="C20" s="12"/>
      <c r="D20" s="12"/>
      <c r="E20" s="5"/>
      <c r="F20" s="5"/>
    </row>
    <row r="21" spans="1:6">
      <c r="A21" s="8">
        <v>5</v>
      </c>
      <c r="B21" s="7" t="s">
        <v>318</v>
      </c>
      <c r="C21" s="8"/>
      <c r="D21" s="8"/>
      <c r="E21" s="9"/>
      <c r="F21" s="9"/>
    </row>
    <row r="22" spans="1:6">
      <c r="A22" s="12"/>
      <c r="B22" s="11" t="s">
        <v>319</v>
      </c>
      <c r="C22" s="12"/>
      <c r="D22" s="12"/>
      <c r="E22" s="5"/>
      <c r="F22" s="5"/>
    </row>
    <row r="23" spans="1:6">
      <c r="A23" s="12">
        <v>5.1</v>
      </c>
      <c r="B23" s="11" t="s">
        <v>320</v>
      </c>
      <c r="C23" s="12">
        <v>10100</v>
      </c>
      <c r="D23" s="12" t="s">
        <v>295</v>
      </c>
      <c r="E23" s="14">
        <v>1.27</v>
      </c>
      <c r="F23" s="14">
        <f>C23*E23</f>
        <v>0</v>
      </c>
    </row>
    <row r="24" spans="1:6">
      <c r="A24" s="12">
        <v>5.2</v>
      </c>
      <c r="B24" s="11" t="s">
        <v>321</v>
      </c>
      <c r="C24" s="12">
        <v>2138.9</v>
      </c>
      <c r="D24" s="12" t="s">
        <v>295</v>
      </c>
      <c r="E24" s="14">
        <v>1.27</v>
      </c>
      <c r="F24" s="14">
        <f>C24*E24</f>
        <v>0</v>
      </c>
    </row>
    <row r="25" spans="1:6">
      <c r="A25" s="12">
        <v>5.3</v>
      </c>
      <c r="B25" s="11" t="s">
        <v>322</v>
      </c>
      <c r="C25" s="12"/>
      <c r="D25" s="12"/>
      <c r="E25" s="5"/>
      <c r="F25" s="5"/>
    </row>
    <row r="26" spans="1:6">
      <c r="A26" s="12"/>
      <c r="B26" s="11" t="s">
        <v>323</v>
      </c>
      <c r="C26" s="12">
        <v>471.9</v>
      </c>
      <c r="D26" s="12" t="s">
        <v>295</v>
      </c>
      <c r="E26" s="14">
        <v>1.27</v>
      </c>
      <c r="F26" s="14">
        <f>C26*E26</f>
        <v>0</v>
      </c>
    </row>
    <row r="27" spans="1:6">
      <c r="A27" s="12">
        <v>5.4</v>
      </c>
      <c r="B27" s="11" t="s">
        <v>324</v>
      </c>
      <c r="C27" s="12">
        <v>415.6</v>
      </c>
      <c r="D27" s="12" t="s">
        <v>295</v>
      </c>
      <c r="E27" s="14">
        <v>1.27</v>
      </c>
      <c r="F27" s="14">
        <f>C27*E27</f>
        <v>0</v>
      </c>
    </row>
    <row r="28" spans="1:6">
      <c r="A28" s="12">
        <v>5.5</v>
      </c>
      <c r="B28" s="11" t="s">
        <v>306</v>
      </c>
      <c r="C28" s="12">
        <v>1080</v>
      </c>
      <c r="D28" s="12" t="s">
        <v>295</v>
      </c>
      <c r="E28" s="14">
        <v>1.27</v>
      </c>
      <c r="F28" s="14">
        <f>C28*E28</f>
        <v>0</v>
      </c>
    </row>
    <row r="29" spans="1:6">
      <c r="A29" s="12">
        <v>5.6</v>
      </c>
      <c r="B29" s="11" t="s">
        <v>325</v>
      </c>
      <c r="C29" s="12">
        <v>1919.8</v>
      </c>
      <c r="D29" s="12" t="s">
        <v>295</v>
      </c>
      <c r="E29" s="14">
        <v>1.27</v>
      </c>
      <c r="F29" s="14">
        <f>C29*E29</f>
        <v>0</v>
      </c>
    </row>
    <row r="30" spans="1:6">
      <c r="A30" s="12">
        <v>5.7</v>
      </c>
      <c r="B30" s="11" t="s">
        <v>326</v>
      </c>
      <c r="C30" s="12">
        <v>4400</v>
      </c>
      <c r="D30" s="12" t="s">
        <v>295</v>
      </c>
      <c r="E30" s="14">
        <v>1.27</v>
      </c>
      <c r="F30" s="14">
        <f>C30*E30</f>
        <v>0</v>
      </c>
    </row>
    <row r="31" spans="1:6">
      <c r="A31" s="12">
        <v>5.8</v>
      </c>
      <c r="B31" s="11" t="s">
        <v>270</v>
      </c>
      <c r="C31" s="12">
        <v>1721</v>
      </c>
      <c r="D31" s="12" t="s">
        <v>295</v>
      </c>
      <c r="E31" s="14">
        <v>1.27</v>
      </c>
      <c r="F31" s="14">
        <f>C31*E31</f>
        <v>0</v>
      </c>
    </row>
    <row r="32" spans="1:6">
      <c r="A32" s="12">
        <v>5.9</v>
      </c>
      <c r="B32" s="11" t="s">
        <v>327</v>
      </c>
      <c r="C32" s="12">
        <v>1185.6</v>
      </c>
      <c r="D32" s="12" t="s">
        <v>295</v>
      </c>
      <c r="E32" s="14">
        <v>1.27</v>
      </c>
      <c r="F32" s="14">
        <f>C32*E32</f>
        <v>0</v>
      </c>
    </row>
    <row r="33" spans="1:6">
      <c r="A33" s="12">
        <v>5.1</v>
      </c>
      <c r="B33" s="11" t="s">
        <v>328</v>
      </c>
      <c r="C33" s="12">
        <v>1980.8</v>
      </c>
      <c r="D33" s="12" t="s">
        <v>295</v>
      </c>
      <c r="E33" s="14">
        <v>1.27</v>
      </c>
      <c r="F33" s="14">
        <f>C33*E33</f>
        <v>0</v>
      </c>
    </row>
    <row r="34" spans="1:6">
      <c r="A34" s="12">
        <v>5.11</v>
      </c>
      <c r="B34" s="11" t="s">
        <v>329</v>
      </c>
      <c r="C34" s="12"/>
      <c r="D34" s="12"/>
      <c r="E34" s="5"/>
      <c r="F34" s="5"/>
    </row>
    <row r="35" spans="1:6">
      <c r="A35" s="12"/>
      <c r="B35" s="11" t="s">
        <v>330</v>
      </c>
      <c r="C35" s="12">
        <v>400</v>
      </c>
      <c r="D35" s="12" t="s">
        <v>295</v>
      </c>
      <c r="E35" s="14">
        <v>1.27</v>
      </c>
      <c r="F35" s="14">
        <f>C35*E35</f>
        <v>0</v>
      </c>
    </row>
    <row r="36" spans="1:6">
      <c r="A36" s="12"/>
      <c r="B36" s="11"/>
      <c r="C36" s="12"/>
      <c r="D36" s="12"/>
      <c r="E36" s="5"/>
      <c r="F36" s="5"/>
    </row>
    <row r="37" spans="1:6">
      <c r="A37" s="15"/>
      <c r="B37" s="16" t="s">
        <v>223</v>
      </c>
      <c r="C37" s="15">
        <f>SUM(C25:C39)</f>
        <v>0</v>
      </c>
      <c r="D37" s="15" t="s">
        <v>295</v>
      </c>
      <c r="E37" s="17"/>
      <c r="F37" s="18">
        <f>SUM(F23:F35)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6</v>
      </c>
      <c r="B3" s="7" t="s">
        <v>331</v>
      </c>
      <c r="C3" s="8"/>
      <c r="D3" s="8"/>
      <c r="E3" s="9"/>
      <c r="F3" s="9"/>
    </row>
    <row r="4" spans="1:6">
      <c r="A4" s="12">
        <v>6.2</v>
      </c>
      <c r="B4" s="11" t="s">
        <v>332</v>
      </c>
      <c r="C4" s="12">
        <v>240</v>
      </c>
      <c r="D4" s="12" t="s">
        <v>269</v>
      </c>
      <c r="E4" s="14">
        <v>28</v>
      </c>
      <c r="F4" s="14">
        <f>C4*E4</f>
        <v>0</v>
      </c>
    </row>
    <row r="5" spans="1:6">
      <c r="A5" s="12">
        <v>6.3</v>
      </c>
      <c r="B5" s="11" t="s">
        <v>333</v>
      </c>
      <c r="C5" s="12">
        <v>10.8</v>
      </c>
      <c r="D5" s="12" t="s">
        <v>262</v>
      </c>
      <c r="E5" s="14">
        <v>26.5</v>
      </c>
      <c r="F5" s="14">
        <f>C5*E5</f>
        <v>0</v>
      </c>
    </row>
    <row r="6" spans="1:6">
      <c r="A6" s="12">
        <v>6.4</v>
      </c>
      <c r="B6" s="11" t="s">
        <v>334</v>
      </c>
      <c r="C6" s="12">
        <v>12</v>
      </c>
      <c r="D6" s="12" t="s">
        <v>262</v>
      </c>
      <c r="E6" s="14">
        <v>35</v>
      </c>
      <c r="F6" s="14">
        <f>C6*E6</f>
        <v>0</v>
      </c>
    </row>
    <row r="7" spans="1:6">
      <c r="A7" s="12"/>
      <c r="B7" s="11"/>
      <c r="C7" s="12"/>
      <c r="D7" s="12"/>
      <c r="E7" s="5"/>
      <c r="F7" s="5"/>
    </row>
    <row r="8" spans="1:6">
      <c r="A8" s="15"/>
      <c r="B8" s="16" t="s">
        <v>223</v>
      </c>
      <c r="C8" s="15"/>
      <c r="D8" s="15"/>
      <c r="E8" s="17"/>
      <c r="F8" s="18">
        <f>SUM(F4:F7)</f>
        <v>0</v>
      </c>
    </row>
    <row r="9" spans="1:6">
      <c r="A9" s="12"/>
      <c r="B9" s="11"/>
      <c r="C9" s="12"/>
      <c r="D9" s="12"/>
      <c r="E9" s="5"/>
      <c r="F9" s="5"/>
    </row>
    <row r="10" spans="1:6">
      <c r="A10" s="8">
        <v>7</v>
      </c>
      <c r="B10" s="7" t="s">
        <v>335</v>
      </c>
      <c r="C10" s="8"/>
      <c r="D10" s="8"/>
      <c r="E10" s="9"/>
      <c r="F10" s="9"/>
    </row>
    <row r="11" spans="1:6">
      <c r="A11" s="12"/>
      <c r="B11" s="11" t="s">
        <v>336</v>
      </c>
      <c r="C11" s="12"/>
      <c r="D11" s="12"/>
      <c r="E11" s="5"/>
      <c r="F11" s="5"/>
    </row>
    <row r="12" spans="1:6">
      <c r="A12" s="12"/>
      <c r="B12" s="11" t="s">
        <v>337</v>
      </c>
      <c r="C12" s="12"/>
      <c r="D12" s="12"/>
      <c r="E12" s="5"/>
      <c r="F12" s="5"/>
    </row>
    <row r="13" spans="1:6">
      <c r="A13" s="12">
        <v>7.1</v>
      </c>
      <c r="B13" s="11" t="s">
        <v>338</v>
      </c>
      <c r="C13" s="12">
        <v>240</v>
      </c>
      <c r="D13" s="12" t="s">
        <v>269</v>
      </c>
      <c r="E13" s="14">
        <v>18</v>
      </c>
      <c r="F13" s="14">
        <f>C13*E13</f>
        <v>0</v>
      </c>
    </row>
    <row r="14" spans="1:6">
      <c r="A14" s="12">
        <v>7.2</v>
      </c>
      <c r="B14" s="11" t="s">
        <v>339</v>
      </c>
      <c r="C14" s="12">
        <v>142.5</v>
      </c>
      <c r="D14" s="12" t="s">
        <v>269</v>
      </c>
      <c r="E14" s="14">
        <v>18</v>
      </c>
      <c r="F14" s="14">
        <f>C14*E14</f>
        <v>0</v>
      </c>
    </row>
    <row r="15" spans="1:6">
      <c r="A15" s="12">
        <v>7.4</v>
      </c>
      <c r="B15" s="11" t="s">
        <v>340</v>
      </c>
      <c r="C15" s="12"/>
      <c r="D15" s="12"/>
      <c r="E15" s="5"/>
      <c r="F15" s="5"/>
    </row>
    <row r="16" spans="1:6">
      <c r="A16" s="12"/>
      <c r="B16" s="11" t="s">
        <v>341</v>
      </c>
      <c r="C16" s="12">
        <v>43.1</v>
      </c>
      <c r="D16" s="12" t="s">
        <v>262</v>
      </c>
      <c r="E16" s="14">
        <v>16</v>
      </c>
      <c r="F16" s="14">
        <f>C16*E16</f>
        <v>0</v>
      </c>
    </row>
    <row r="17" spans="1:6">
      <c r="A17" s="12"/>
      <c r="B17" s="11" t="s">
        <v>342</v>
      </c>
      <c r="C17" s="12">
        <v>28.7</v>
      </c>
      <c r="D17" s="12" t="s">
        <v>262</v>
      </c>
      <c r="E17" s="14">
        <v>16</v>
      </c>
      <c r="F17" s="14">
        <f>C17*E17</f>
        <v>0</v>
      </c>
    </row>
    <row r="18" spans="1:6">
      <c r="A18" s="12"/>
      <c r="B18" s="11" t="s">
        <v>343</v>
      </c>
      <c r="C18" s="12">
        <f>21+12</f>
        <v>0</v>
      </c>
      <c r="D18" s="12" t="s">
        <v>262</v>
      </c>
      <c r="E18" s="14">
        <v>16</v>
      </c>
      <c r="F18" s="14">
        <f>C18*E18</f>
        <v>0</v>
      </c>
    </row>
    <row r="19" spans="1:6">
      <c r="A19" s="12"/>
      <c r="B19" s="11" t="s">
        <v>344</v>
      </c>
      <c r="C19" s="12"/>
      <c r="D19" s="12"/>
      <c r="E19" s="5"/>
      <c r="F19" s="5"/>
    </row>
    <row r="20" spans="1:6">
      <c r="A20" s="12">
        <v>7.5</v>
      </c>
      <c r="B20" s="11" t="s">
        <v>345</v>
      </c>
      <c r="C20" s="12"/>
      <c r="D20" s="12"/>
      <c r="E20" s="5"/>
      <c r="F20" s="5"/>
    </row>
    <row r="21" spans="1:6">
      <c r="A21" s="12"/>
      <c r="B21" s="11" t="s">
        <v>346</v>
      </c>
      <c r="C21" s="12">
        <v>126.9</v>
      </c>
      <c r="D21" s="12" t="s">
        <v>262</v>
      </c>
      <c r="E21" s="14">
        <v>18</v>
      </c>
      <c r="F21" s="14">
        <f>C21*E21</f>
        <v>0</v>
      </c>
    </row>
    <row r="22" spans="1:6">
      <c r="A22" s="12">
        <v>7.6</v>
      </c>
      <c r="B22" s="11" t="s">
        <v>347</v>
      </c>
      <c r="C22" s="12"/>
      <c r="D22" s="12"/>
      <c r="E22" s="5"/>
      <c r="F22" s="5"/>
    </row>
    <row r="23" spans="1:6">
      <c r="A23" s="12"/>
      <c r="B23" s="11" t="s">
        <v>348</v>
      </c>
      <c r="C23" s="12">
        <v>20.4</v>
      </c>
      <c r="D23" s="12" t="s">
        <v>269</v>
      </c>
      <c r="E23" s="14">
        <v>23</v>
      </c>
      <c r="F23" s="14">
        <f>C23*E23</f>
        <v>0</v>
      </c>
    </row>
    <row r="24" spans="1:6">
      <c r="A24" s="12"/>
      <c r="B24" s="11" t="s">
        <v>349</v>
      </c>
      <c r="C24" s="12">
        <v>8.4</v>
      </c>
      <c r="D24" s="12" t="s">
        <v>262</v>
      </c>
      <c r="E24" s="14">
        <v>16</v>
      </c>
      <c r="F24" s="14">
        <f>C24*E24</f>
        <v>0</v>
      </c>
    </row>
    <row r="25" spans="1:6">
      <c r="A25" s="12"/>
      <c r="B25" s="11" t="s">
        <v>350</v>
      </c>
      <c r="C25" s="12">
        <v>45.5</v>
      </c>
      <c r="D25" s="12" t="s">
        <v>262</v>
      </c>
      <c r="E25" s="14">
        <v>16</v>
      </c>
      <c r="F25" s="14">
        <f>C25*E25</f>
        <v>0</v>
      </c>
    </row>
    <row r="26" spans="1:6">
      <c r="A26" s="12">
        <v>7.7</v>
      </c>
      <c r="B26" s="11" t="s">
        <v>351</v>
      </c>
      <c r="C26" s="12"/>
      <c r="D26" s="12" t="s">
        <v>269</v>
      </c>
      <c r="E26" s="5"/>
      <c r="F26" s="5"/>
    </row>
    <row r="27" spans="1:6">
      <c r="A27" s="12"/>
      <c r="B27" s="11" t="s">
        <v>352</v>
      </c>
      <c r="C27" s="12">
        <v>18</v>
      </c>
      <c r="D27" s="12" t="s">
        <v>262</v>
      </c>
      <c r="E27" s="14">
        <v>16</v>
      </c>
      <c r="F27" s="14">
        <f>C27*E27</f>
        <v>0</v>
      </c>
    </row>
    <row r="28" spans="1:6">
      <c r="A28" s="12">
        <v>7.8</v>
      </c>
      <c r="B28" s="11" t="s">
        <v>353</v>
      </c>
      <c r="C28" s="12">
        <v>18</v>
      </c>
      <c r="D28" s="12" t="s">
        <v>262</v>
      </c>
      <c r="E28" s="14">
        <v>23</v>
      </c>
      <c r="F28" s="14">
        <f>C28*E28</f>
        <v>0</v>
      </c>
    </row>
    <row r="29" spans="1:6">
      <c r="A29" s="12">
        <v>7.9</v>
      </c>
      <c r="B29" s="11" t="s">
        <v>354</v>
      </c>
      <c r="C29" s="12">
        <v>34.7</v>
      </c>
      <c r="D29" s="12" t="s">
        <v>262</v>
      </c>
      <c r="E29" s="14">
        <v>18</v>
      </c>
      <c r="F29" s="14">
        <f>C29*E29</f>
        <v>0</v>
      </c>
    </row>
    <row r="30" spans="1:6">
      <c r="A30" s="12"/>
      <c r="B30" s="11"/>
      <c r="C30" s="12"/>
      <c r="D30" s="12"/>
      <c r="E30" s="5"/>
      <c r="F30" s="5"/>
    </row>
    <row r="31" spans="1:6">
      <c r="A31" s="12">
        <v>7.11</v>
      </c>
      <c r="B31" s="11" t="s">
        <v>355</v>
      </c>
      <c r="C31" s="12"/>
      <c r="D31" s="12"/>
      <c r="E31" s="5"/>
      <c r="F31" s="5"/>
    </row>
    <row r="32" spans="1:6">
      <c r="A32" s="12" t="s">
        <v>356</v>
      </c>
      <c r="B32" s="11" t="s">
        <v>357</v>
      </c>
      <c r="C32" s="12">
        <v>396</v>
      </c>
      <c r="D32" s="12" t="s">
        <v>24</v>
      </c>
      <c r="E32" s="14">
        <v>18</v>
      </c>
      <c r="F32" s="14">
        <f>C32*E32</f>
        <v>0</v>
      </c>
    </row>
    <row r="33" spans="1:6">
      <c r="A33" s="12" t="s">
        <v>358</v>
      </c>
      <c r="B33" s="11" t="s">
        <v>359</v>
      </c>
      <c r="C33" s="12">
        <v>792</v>
      </c>
      <c r="D33" s="12" t="s">
        <v>24</v>
      </c>
      <c r="E33" s="14">
        <v>13</v>
      </c>
      <c r="F33" s="14">
        <f>C33*E33</f>
        <v>0</v>
      </c>
    </row>
    <row r="34" spans="1:6">
      <c r="A34" s="12" t="s">
        <v>360</v>
      </c>
      <c r="B34" s="11" t="s">
        <v>361</v>
      </c>
      <c r="C34" s="12">
        <v>396</v>
      </c>
      <c r="D34" s="12" t="s">
        <v>24</v>
      </c>
      <c r="E34" s="14">
        <v>22</v>
      </c>
      <c r="F34" s="14">
        <f>C34*E34</f>
        <v>0</v>
      </c>
    </row>
    <row r="35" spans="1:6">
      <c r="A35" s="12" t="s">
        <v>362</v>
      </c>
      <c r="B35" s="11" t="s">
        <v>363</v>
      </c>
      <c r="C35" s="12">
        <v>396</v>
      </c>
      <c r="D35" s="12" t="s">
        <v>24</v>
      </c>
      <c r="E35" s="14">
        <v>14</v>
      </c>
      <c r="F35" s="14">
        <f>C35*E35</f>
        <v>0</v>
      </c>
    </row>
    <row r="36" spans="1:6">
      <c r="A36" s="12" t="s">
        <v>364</v>
      </c>
      <c r="B36" s="11" t="s">
        <v>365</v>
      </c>
      <c r="C36" s="12">
        <v>396</v>
      </c>
      <c r="D36" s="12" t="s">
        <v>24</v>
      </c>
      <c r="E36" s="14">
        <v>4</v>
      </c>
      <c r="F36" s="14">
        <f>C36*E36</f>
        <v>0</v>
      </c>
    </row>
    <row r="37" spans="1:6">
      <c r="A37" s="12" t="s">
        <v>366</v>
      </c>
      <c r="B37" s="11" t="s">
        <v>367</v>
      </c>
      <c r="C37" s="12">
        <v>800</v>
      </c>
      <c r="D37" s="12" t="s">
        <v>24</v>
      </c>
      <c r="E37" s="14">
        <v>6</v>
      </c>
      <c r="F37" s="14">
        <f>C37*E37</f>
        <v>0</v>
      </c>
    </row>
    <row r="38" spans="1:6">
      <c r="A38" s="12" t="s">
        <v>368</v>
      </c>
      <c r="B38" s="11" t="s">
        <v>369</v>
      </c>
      <c r="C38" s="12">
        <v>50</v>
      </c>
      <c r="D38" s="12" t="s">
        <v>24</v>
      </c>
      <c r="E38" s="14">
        <v>35</v>
      </c>
      <c r="F38" s="14">
        <f>C38*E38</f>
        <v>0</v>
      </c>
    </row>
    <row r="39" spans="1:6">
      <c r="A39" s="12" t="s">
        <v>370</v>
      </c>
      <c r="B39" s="11" t="s">
        <v>371</v>
      </c>
      <c r="C39" s="12">
        <v>1</v>
      </c>
      <c r="D39" s="12" t="s">
        <v>175</v>
      </c>
      <c r="E39" s="14">
        <v>1200</v>
      </c>
      <c r="F39" s="14">
        <f>C39*E39</f>
        <v>0</v>
      </c>
    </row>
    <row r="40" spans="1:6">
      <c r="A40" s="15"/>
      <c r="B40" s="16" t="s">
        <v>223</v>
      </c>
      <c r="C40" s="15"/>
      <c r="D40" s="15"/>
      <c r="E40" s="17"/>
      <c r="F40" s="18">
        <f>SUM(F10:F39)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20" t="s">
        <v>164</v>
      </c>
      <c r="F1" s="20" t="s">
        <v>165</v>
      </c>
    </row>
    <row r="2" spans="1:6">
      <c r="A2" s="12"/>
      <c r="B2" s="11"/>
      <c r="C2" s="12"/>
      <c r="D2" s="12"/>
      <c r="E2" s="14"/>
      <c r="F2" s="14" t="s">
        <v>166</v>
      </c>
    </row>
    <row r="3" spans="1:6">
      <c r="A3" s="8">
        <v>9</v>
      </c>
      <c r="B3" s="7" t="s">
        <v>372</v>
      </c>
      <c r="C3" s="8"/>
      <c r="D3" s="8"/>
      <c r="E3" s="21"/>
      <c r="F3" s="21"/>
    </row>
    <row r="4" spans="1:6">
      <c r="A4" s="12" t="s">
        <v>373</v>
      </c>
      <c r="B4" s="11" t="s">
        <v>374</v>
      </c>
      <c r="C4" s="12">
        <v>63.6</v>
      </c>
      <c r="D4" s="12" t="s">
        <v>298</v>
      </c>
      <c r="E4" s="14">
        <v>28</v>
      </c>
      <c r="F4" s="14">
        <f>C4*E4</f>
        <v>0</v>
      </c>
    </row>
    <row r="5" spans="1:6">
      <c r="A5" s="12" t="s">
        <v>375</v>
      </c>
      <c r="B5" s="11" t="s">
        <v>376</v>
      </c>
      <c r="C5" s="12">
        <v>485.2</v>
      </c>
      <c r="D5" s="12" t="s">
        <v>298</v>
      </c>
      <c r="E5" s="14">
        <v>28</v>
      </c>
      <c r="F5" s="14">
        <f>C5*E5</f>
        <v>0</v>
      </c>
    </row>
    <row r="6" spans="1:6">
      <c r="A6" s="12" t="s">
        <v>377</v>
      </c>
      <c r="B6" s="11" t="s">
        <v>378</v>
      </c>
      <c r="C6" s="12">
        <v>70</v>
      </c>
      <c r="D6" s="12" t="s">
        <v>298</v>
      </c>
      <c r="E6" s="14">
        <v>4</v>
      </c>
      <c r="F6" s="14">
        <f>C6*E6</f>
        <v>0</v>
      </c>
    </row>
    <row r="7" spans="1:6">
      <c r="A7" s="12" t="s">
        <v>379</v>
      </c>
      <c r="B7" s="11" t="s">
        <v>380</v>
      </c>
      <c r="C7" s="12">
        <v>316</v>
      </c>
      <c r="D7" s="12" t="s">
        <v>298</v>
      </c>
      <c r="E7" s="14">
        <v>18</v>
      </c>
      <c r="F7" s="14">
        <f>C7*E7</f>
        <v>0</v>
      </c>
    </row>
    <row r="8" spans="1:6">
      <c r="A8" s="12" t="s">
        <v>381</v>
      </c>
      <c r="B8" s="11" t="s">
        <v>382</v>
      </c>
      <c r="C8" s="12">
        <v>316</v>
      </c>
      <c r="D8" s="12" t="s">
        <v>298</v>
      </c>
      <c r="E8" s="14">
        <v>26</v>
      </c>
      <c r="F8" s="14">
        <f>C8*E8</f>
        <v>0</v>
      </c>
    </row>
    <row r="9" spans="1:6">
      <c r="A9" s="12" t="s">
        <v>383</v>
      </c>
      <c r="B9" s="11" t="s">
        <v>384</v>
      </c>
      <c r="C9" s="12">
        <v>63.6</v>
      </c>
      <c r="D9" s="12" t="s">
        <v>298</v>
      </c>
      <c r="E9" s="14">
        <v>35</v>
      </c>
      <c r="F9" s="14">
        <f>C9*E9</f>
        <v>0</v>
      </c>
    </row>
    <row r="10" spans="1:6">
      <c r="A10" s="12" t="s">
        <v>385</v>
      </c>
      <c r="B10" s="11" t="s">
        <v>386</v>
      </c>
      <c r="C10" s="12">
        <v>65</v>
      </c>
      <c r="D10" s="12" t="s">
        <v>85</v>
      </c>
      <c r="E10" s="14">
        <v>15</v>
      </c>
      <c r="F10" s="14">
        <f>C10*E10</f>
        <v>0</v>
      </c>
    </row>
    <row r="11" spans="1:6">
      <c r="A11" s="12" t="s">
        <v>387</v>
      </c>
      <c r="B11" s="11" t="s">
        <v>388</v>
      </c>
      <c r="C11" s="12">
        <v>485.2</v>
      </c>
      <c r="D11" s="12" t="s">
        <v>298</v>
      </c>
      <c r="E11" s="14">
        <v>8</v>
      </c>
      <c r="F11" s="14">
        <f>C11*E11</f>
        <v>0</v>
      </c>
    </row>
    <row r="12" spans="1:6">
      <c r="A12" s="12" t="s">
        <v>389</v>
      </c>
      <c r="B12" s="11" t="s">
        <v>353</v>
      </c>
      <c r="C12" s="12">
        <v>65</v>
      </c>
      <c r="D12" s="12" t="s">
        <v>85</v>
      </c>
      <c r="E12" s="14">
        <v>16</v>
      </c>
      <c r="F12" s="14">
        <f>C12*E12</f>
        <v>0</v>
      </c>
    </row>
    <row r="13" spans="1:6">
      <c r="A13" s="12"/>
      <c r="B13" s="11"/>
      <c r="C13" s="12"/>
      <c r="D13" s="12"/>
      <c r="E13" s="14"/>
      <c r="F13" s="14"/>
    </row>
    <row r="14" spans="1:6">
      <c r="A14" s="12" t="s">
        <v>390</v>
      </c>
      <c r="B14" s="11" t="s">
        <v>391</v>
      </c>
      <c r="C14" s="12">
        <v>252.5</v>
      </c>
      <c r="D14" s="12" t="s">
        <v>298</v>
      </c>
      <c r="E14" s="14">
        <v>28</v>
      </c>
      <c r="F14" s="14">
        <f>C14*E14</f>
        <v>0</v>
      </c>
    </row>
    <row r="15" spans="1:6">
      <c r="A15" s="12" t="s">
        <v>392</v>
      </c>
      <c r="B15" s="11" t="s">
        <v>393</v>
      </c>
      <c r="C15" s="12">
        <v>252.5</v>
      </c>
      <c r="D15" s="12" t="s">
        <v>298</v>
      </c>
      <c r="E15" s="14">
        <v>35</v>
      </c>
      <c r="F15" s="14">
        <f>C15*E15</f>
        <v>0</v>
      </c>
    </row>
    <row r="16" spans="1:6">
      <c r="A16" s="12" t="s">
        <v>394</v>
      </c>
      <c r="B16" s="11" t="s">
        <v>395</v>
      </c>
      <c r="C16" s="12">
        <v>252.5</v>
      </c>
      <c r="D16" s="12" t="s">
        <v>298</v>
      </c>
      <c r="E16" s="14">
        <v>12</v>
      </c>
      <c r="F16" s="14">
        <f>C16*E16</f>
        <v>0</v>
      </c>
    </row>
    <row r="17" spans="1:6">
      <c r="A17" s="15"/>
      <c r="B17" s="16" t="s">
        <v>223</v>
      </c>
      <c r="C17" s="15"/>
      <c r="D17" s="15"/>
      <c r="E17" s="18"/>
      <c r="F17" s="18">
        <f>SUM(F3:F16)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5.7109375" customWidth="1"/>
    <col min="2" max="2" width="40.7109375" customWidth="1"/>
    <col min="3" max="3" width="8.7109375" customWidth="1"/>
    <col min="4" max="4" width="8.28515625" customWidth="1"/>
    <col min="5" max="5" width="11.7109375" customWidth="1"/>
    <col min="6" max="6" width="13.7109375" customWidth="1"/>
    <col min="7" max="7" width="3.28515625" customWidth="1"/>
  </cols>
  <sheetData>
    <row r="1" spans="1:6" ht="24" customHeight="1">
      <c r="A1" s="4" t="s">
        <v>161</v>
      </c>
      <c r="B1" s="4" t="s">
        <v>162</v>
      </c>
      <c r="C1" s="4" t="s">
        <v>18</v>
      </c>
      <c r="D1" s="4" t="s">
        <v>163</v>
      </c>
      <c r="E1" s="4" t="s">
        <v>164</v>
      </c>
      <c r="F1" s="4" t="s">
        <v>165</v>
      </c>
    </row>
    <row r="2" spans="1:6">
      <c r="A2" s="12"/>
      <c r="B2" s="11"/>
      <c r="C2" s="12"/>
      <c r="D2" s="12"/>
      <c r="E2" s="5"/>
      <c r="F2" s="5" t="s">
        <v>166</v>
      </c>
    </row>
    <row r="3" spans="1:6">
      <c r="A3" s="8">
        <v>10</v>
      </c>
      <c r="B3" s="7" t="s">
        <v>396</v>
      </c>
      <c r="C3" s="8"/>
      <c r="D3" s="8"/>
      <c r="E3" s="9"/>
      <c r="F3" s="9"/>
    </row>
    <row r="4" spans="1:6">
      <c r="A4" s="12"/>
      <c r="B4" s="11" t="s">
        <v>397</v>
      </c>
      <c r="C4" s="12"/>
      <c r="D4" s="12"/>
      <c r="E4" s="5"/>
      <c r="F4" s="5"/>
    </row>
    <row r="5" spans="1:6">
      <c r="A5" s="12" t="s">
        <v>258</v>
      </c>
      <c r="B5" s="11" t="s">
        <v>398</v>
      </c>
      <c r="C5" s="12"/>
      <c r="D5" s="12"/>
      <c r="E5" s="5"/>
      <c r="F5" s="5"/>
    </row>
    <row r="6" spans="1:6">
      <c r="A6" s="12" t="s">
        <v>399</v>
      </c>
      <c r="B6" s="11" t="s">
        <v>400</v>
      </c>
      <c r="C6" s="12">
        <v>122</v>
      </c>
      <c r="D6" s="12" t="s">
        <v>24</v>
      </c>
      <c r="E6" s="14">
        <v>21.2</v>
      </c>
      <c r="F6" s="14">
        <f>C6*E6</f>
        <v>0</v>
      </c>
    </row>
    <row r="7" spans="1:6">
      <c r="A7" s="12" t="s">
        <v>401</v>
      </c>
      <c r="B7" s="11" t="s">
        <v>402</v>
      </c>
      <c r="C7" s="12">
        <v>20.2</v>
      </c>
      <c r="D7" s="12" t="s">
        <v>24</v>
      </c>
      <c r="E7" s="14">
        <v>21.2</v>
      </c>
      <c r="F7" s="14">
        <f>C7*E7</f>
        <v>0</v>
      </c>
    </row>
    <row r="8" spans="1:6">
      <c r="A8" s="12" t="s">
        <v>403</v>
      </c>
      <c r="B8" s="11" t="s">
        <v>404</v>
      </c>
      <c r="C8" s="12">
        <v>38.8</v>
      </c>
      <c r="D8" s="12" t="s">
        <v>24</v>
      </c>
      <c r="E8" s="14">
        <v>21.2</v>
      </c>
      <c r="F8" s="14">
        <f>C8*E8</f>
        <v>0</v>
      </c>
    </row>
    <row r="9" spans="1:6">
      <c r="A9" s="12" t="s">
        <v>405</v>
      </c>
      <c r="B9" s="11" t="s">
        <v>406</v>
      </c>
      <c r="C9" s="12">
        <v>7</v>
      </c>
      <c r="D9" s="12" t="s">
        <v>24</v>
      </c>
      <c r="E9" s="14">
        <v>21.2</v>
      </c>
      <c r="F9" s="14">
        <f>C9*E9</f>
        <v>0</v>
      </c>
    </row>
    <row r="10" spans="1:6">
      <c r="A10" s="12" t="s">
        <v>407</v>
      </c>
      <c r="B10" s="11" t="s">
        <v>408</v>
      </c>
      <c r="C10" s="12">
        <v>157.2</v>
      </c>
      <c r="D10" s="12" t="s">
        <v>24</v>
      </c>
      <c r="E10" s="14">
        <v>21.2</v>
      </c>
      <c r="F10" s="14">
        <f>C10*E10</f>
        <v>0</v>
      </c>
    </row>
    <row r="11" spans="1:6">
      <c r="A11" s="12" t="s">
        <v>409</v>
      </c>
      <c r="B11" s="11" t="s">
        <v>410</v>
      </c>
      <c r="C11" s="12">
        <v>19.1</v>
      </c>
      <c r="D11" s="12" t="s">
        <v>24</v>
      </c>
      <c r="E11" s="14">
        <v>21.2</v>
      </c>
      <c r="F11" s="14">
        <f>C11*E11</f>
        <v>0</v>
      </c>
    </row>
    <row r="12" spans="1:6">
      <c r="A12" s="12" t="s">
        <v>411</v>
      </c>
      <c r="B12" s="11" t="s">
        <v>412</v>
      </c>
      <c r="C12" s="12">
        <v>3.3</v>
      </c>
      <c r="D12" s="12" t="s">
        <v>24</v>
      </c>
      <c r="E12" s="14">
        <v>21.2</v>
      </c>
      <c r="F12" s="14">
        <f>C12*E12</f>
        <v>0</v>
      </c>
    </row>
    <row r="13" spans="1:6">
      <c r="A13" s="12" t="s">
        <v>413</v>
      </c>
      <c r="B13" s="11" t="s">
        <v>414</v>
      </c>
      <c r="C13" s="12">
        <v>6.7</v>
      </c>
      <c r="D13" s="12" t="s">
        <v>24</v>
      </c>
      <c r="E13" s="14">
        <v>21.2</v>
      </c>
      <c r="F13" s="14">
        <f>C13*E13</f>
        <v>0</v>
      </c>
    </row>
    <row r="14" spans="1:6">
      <c r="A14" s="12" t="s">
        <v>415</v>
      </c>
      <c r="B14" s="11" t="s">
        <v>416</v>
      </c>
      <c r="C14" s="12">
        <v>5.6</v>
      </c>
      <c r="D14" s="12" t="s">
        <v>24</v>
      </c>
      <c r="E14" s="14">
        <v>21.2</v>
      </c>
      <c r="F14" s="14">
        <f>C14*E14</f>
        <v>0</v>
      </c>
    </row>
    <row r="15" spans="1:6">
      <c r="A15" s="12" t="s">
        <v>417</v>
      </c>
      <c r="B15" s="11" t="s">
        <v>418</v>
      </c>
      <c r="C15" s="12">
        <v>61.3</v>
      </c>
      <c r="D15" s="12" t="s">
        <v>24</v>
      </c>
      <c r="E15" s="14">
        <v>19.08</v>
      </c>
      <c r="F15" s="14">
        <f>C15*E15</f>
        <v>0</v>
      </c>
    </row>
    <row r="16" spans="1:6">
      <c r="A16" s="12" t="s">
        <v>419</v>
      </c>
      <c r="B16" s="11" t="s">
        <v>420</v>
      </c>
      <c r="C16" s="12">
        <v>252.5</v>
      </c>
      <c r="D16" s="12" t="s">
        <v>24</v>
      </c>
      <c r="E16" s="14">
        <v>19.08</v>
      </c>
      <c r="F16" s="14">
        <f>C16*E16</f>
        <v>0</v>
      </c>
    </row>
    <row r="17" spans="1:6">
      <c r="A17" s="12" t="s">
        <v>421</v>
      </c>
      <c r="B17" s="11" t="s">
        <v>422</v>
      </c>
      <c r="C17" s="12">
        <v>197</v>
      </c>
      <c r="D17" s="12" t="s">
        <v>24</v>
      </c>
      <c r="E17" s="14">
        <v>19.08</v>
      </c>
      <c r="F17" s="14">
        <f>C17*E17</f>
        <v>0</v>
      </c>
    </row>
    <row r="18" spans="1:6">
      <c r="A18" s="12" t="s">
        <v>423</v>
      </c>
      <c r="B18" s="11" t="s">
        <v>424</v>
      </c>
      <c r="C18" s="12">
        <v>189.5</v>
      </c>
      <c r="D18" s="12" t="s">
        <v>85</v>
      </c>
      <c r="E18" s="14">
        <v>5.3</v>
      </c>
      <c r="F18" s="14">
        <f>C18*E18</f>
        <v>0</v>
      </c>
    </row>
    <row r="19" spans="1:6">
      <c r="A19" s="12" t="s">
        <v>425</v>
      </c>
      <c r="B19" s="11" t="s">
        <v>426</v>
      </c>
      <c r="C19" s="12">
        <v>24.3</v>
      </c>
      <c r="D19" s="12" t="s">
        <v>85</v>
      </c>
      <c r="E19" s="14">
        <v>13.78</v>
      </c>
      <c r="F19" s="14">
        <f>C19*E19</f>
        <v>0</v>
      </c>
    </row>
    <row r="20" spans="1:6">
      <c r="A20" s="12" t="s">
        <v>427</v>
      </c>
      <c r="B20" s="11" t="s">
        <v>428</v>
      </c>
      <c r="C20" s="12">
        <v>15.9</v>
      </c>
      <c r="D20" s="12" t="s">
        <v>85</v>
      </c>
      <c r="E20" s="14">
        <v>13.78</v>
      </c>
      <c r="F20" s="14">
        <f>C20*E20</f>
        <v>0</v>
      </c>
    </row>
    <row r="21" spans="1:6">
      <c r="A21" s="12" t="s">
        <v>429</v>
      </c>
      <c r="B21" s="11" t="s">
        <v>430</v>
      </c>
      <c r="C21" s="12">
        <v>22.8</v>
      </c>
      <c r="D21" s="12" t="s">
        <v>85</v>
      </c>
      <c r="E21" s="14">
        <v>23.32</v>
      </c>
      <c r="F21" s="14">
        <f>C21*E21</f>
        <v>0</v>
      </c>
    </row>
    <row r="22" spans="1:6">
      <c r="A22" s="12" t="s">
        <v>431</v>
      </c>
      <c r="B22" s="11" t="s">
        <v>432</v>
      </c>
      <c r="C22" s="12">
        <v>12</v>
      </c>
      <c r="D22" s="12" t="s">
        <v>85</v>
      </c>
      <c r="E22" s="14">
        <v>23.32</v>
      </c>
      <c r="F22" s="14">
        <f>C22*E22</f>
        <v>0</v>
      </c>
    </row>
    <row r="23" spans="1:6">
      <c r="A23" s="12" t="s">
        <v>433</v>
      </c>
      <c r="B23" s="11" t="s">
        <v>434</v>
      </c>
      <c r="C23" s="12">
        <v>485.2</v>
      </c>
      <c r="D23" s="12" t="s">
        <v>24</v>
      </c>
      <c r="E23" s="14">
        <v>32.4</v>
      </c>
      <c r="F23" s="14">
        <f>C23*E23</f>
        <v>0</v>
      </c>
    </row>
    <row r="24" spans="1:6">
      <c r="A24" s="12" t="s">
        <v>435</v>
      </c>
      <c r="B24" s="11" t="s">
        <v>436</v>
      </c>
      <c r="C24" s="12">
        <v>33.5</v>
      </c>
      <c r="D24" s="12" t="s">
        <v>24</v>
      </c>
      <c r="E24" s="14">
        <v>29.68</v>
      </c>
      <c r="F24" s="14">
        <f>C24*E24</f>
        <v>0</v>
      </c>
    </row>
    <row r="25" spans="1:6">
      <c r="A25" s="12" t="s">
        <v>437</v>
      </c>
      <c r="B25" s="11" t="s">
        <v>438</v>
      </c>
      <c r="C25" s="12">
        <v>444.4</v>
      </c>
      <c r="D25" s="12" t="s">
        <v>24</v>
      </c>
      <c r="E25" s="14">
        <v>32.4</v>
      </c>
      <c r="F25" s="14">
        <f>C25*E25</f>
        <v>0</v>
      </c>
    </row>
    <row r="26" spans="1:6">
      <c r="A26" s="15"/>
      <c r="B26" s="16" t="s">
        <v>223</v>
      </c>
      <c r="C26" s="15"/>
      <c r="D26" s="15"/>
      <c r="E26" s="17"/>
      <c r="F26" s="18">
        <f>SUM(F6:F25)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</vt:lpstr>
      <vt:lpstr>ОБМЕР</vt:lpstr>
      <vt:lpstr>1</vt:lpstr>
      <vt:lpstr>2</vt:lpstr>
      <vt:lpstr>3.</vt:lpstr>
      <vt:lpstr>4.</vt:lpstr>
      <vt:lpstr>5.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2026-06-09T16:08:09Z</dcterms:created>
  <dcterms:modified xsi:type="dcterms:W3CDTF">2026-06-09T16:08:09Z</dcterms:modified>
</cp:coreProperties>
</file>